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workbookProtection workbookPassword="D86F" lockStructure="1"/>
  <bookViews>
    <workbookView xWindow="795" yWindow="15" windowWidth="14415" windowHeight="11700" tabRatio="758"/>
  </bookViews>
  <sheets>
    <sheet name="INFO" sheetId="2663" r:id="rId1"/>
    <sheet name="C_07.00(001)" sheetId="2342" r:id="rId2"/>
    <sheet name="C_07.00(002)" sheetId="2343" r:id="rId3"/>
    <sheet name="C_07.00(003)" sheetId="2344" r:id="rId4"/>
    <sheet name="C_07.00(004)" sheetId="2345" r:id="rId5"/>
    <sheet name="C_07.00(005)" sheetId="2346" r:id="rId6"/>
    <sheet name="C_07.00(006)" sheetId="2347" r:id="rId7"/>
    <sheet name="C_07.00(007)" sheetId="2348" r:id="rId8"/>
    <sheet name="C_07.00(008)" sheetId="2349" r:id="rId9"/>
    <sheet name="C_07.00(009)" sheetId="2350" r:id="rId10"/>
    <sheet name="C_07.00(010)" sheetId="2351" r:id="rId11"/>
    <sheet name="C_07.00(011)" sheetId="2352" r:id="rId12"/>
    <sheet name="C_07.00(012)" sheetId="2353" r:id="rId13"/>
    <sheet name="C_07.00(013)" sheetId="2354" r:id="rId14"/>
    <sheet name="C_07.00(014)" sheetId="2355" r:id="rId15"/>
    <sheet name="C_07.00(015)" sheetId="2356" r:id="rId16"/>
    <sheet name="C_07.00(016)" sheetId="2357" r:id="rId17"/>
    <sheet name="C_07.00(017)" sheetId="2358" r:id="rId18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AA10" i="2343" l="1"/>
  <c r="AA10" i="2344"/>
  <c r="AA10" i="2345"/>
  <c r="AA10" i="2346"/>
  <c r="AA10" i="2347"/>
  <c r="AA10" i="2348"/>
  <c r="AA10" i="2349"/>
  <c r="AA10" i="2350"/>
  <c r="AA10" i="2351"/>
  <c r="AA10" i="2352"/>
  <c r="AA10" i="2353"/>
  <c r="AA10" i="2354"/>
  <c r="AA10" i="2355"/>
  <c r="AA10" i="2356"/>
  <c r="AA10" i="2357"/>
  <c r="AA10" i="2358"/>
  <c r="Z39" i="2358" l="1"/>
  <c r="Z38" i="2358"/>
  <c r="Z37" i="2358"/>
  <c r="Z36" i="2358"/>
  <c r="Z35" i="2358"/>
  <c r="Z34" i="2358"/>
  <c r="Z33" i="2358"/>
  <c r="Z32" i="2358"/>
  <c r="Z31" i="2358"/>
  <c r="Z30" i="2358"/>
  <c r="Z29" i="2358"/>
  <c r="Z28" i="2358"/>
  <c r="Z27" i="2358"/>
  <c r="Z26" i="2358"/>
  <c r="Z39" i="2357"/>
  <c r="Z38" i="2357"/>
  <c r="Z37" i="2357"/>
  <c r="Z36" i="2357"/>
  <c r="Z35" i="2357"/>
  <c r="Z34" i="2357"/>
  <c r="Z33" i="2357"/>
  <c r="Z32" i="2357"/>
  <c r="Z31" i="2357"/>
  <c r="Z30" i="2357"/>
  <c r="Z29" i="2357"/>
  <c r="Z28" i="2357"/>
  <c r="Z27" i="2357"/>
  <c r="Z26" i="2357"/>
  <c r="Z39" i="2356"/>
  <c r="Z38" i="2356"/>
  <c r="Z37" i="2356"/>
  <c r="Z36" i="2356"/>
  <c r="Z35" i="2356"/>
  <c r="Z34" i="2356"/>
  <c r="Z33" i="2356"/>
  <c r="Z32" i="2356"/>
  <c r="Z31" i="2356"/>
  <c r="Z30" i="2356"/>
  <c r="Z29" i="2356"/>
  <c r="Z28" i="2356"/>
  <c r="Z27" i="2356"/>
  <c r="Z26" i="2356"/>
  <c r="Z39" i="2355"/>
  <c r="Z38" i="2355"/>
  <c r="Z37" i="2355"/>
  <c r="Z36" i="2355"/>
  <c r="Z35" i="2355"/>
  <c r="Z34" i="2355"/>
  <c r="Z33" i="2355"/>
  <c r="Z32" i="2355"/>
  <c r="Z31" i="2355"/>
  <c r="Z30" i="2355"/>
  <c r="Z29" i="2355"/>
  <c r="Z28" i="2355"/>
  <c r="Z27" i="2355"/>
  <c r="Z26" i="2355"/>
  <c r="Z39" i="2354"/>
  <c r="Z38" i="2354"/>
  <c r="Z37" i="2354"/>
  <c r="Z36" i="2354"/>
  <c r="Z35" i="2354"/>
  <c r="Z34" i="2354"/>
  <c r="Z33" i="2354"/>
  <c r="Z32" i="2354"/>
  <c r="Z31" i="2354"/>
  <c r="Z30" i="2354"/>
  <c r="Z29" i="2354"/>
  <c r="Z28" i="2354"/>
  <c r="Z27" i="2354"/>
  <c r="Z26" i="2354"/>
  <c r="Z39" i="2353"/>
  <c r="Z38" i="2353"/>
  <c r="Z37" i="2353"/>
  <c r="Z36" i="2353"/>
  <c r="Z35" i="2353"/>
  <c r="Z34" i="2353"/>
  <c r="Z33" i="2353"/>
  <c r="Z32" i="2353"/>
  <c r="Z31" i="2353"/>
  <c r="Z30" i="2353"/>
  <c r="Z29" i="2353"/>
  <c r="Z28" i="2353"/>
  <c r="Z27" i="2353"/>
  <c r="Z26" i="2353"/>
  <c r="Z39" i="2352"/>
  <c r="Z38" i="2352"/>
  <c r="Z37" i="2352"/>
  <c r="Z36" i="2352"/>
  <c r="Z35" i="2352"/>
  <c r="Z34" i="2352"/>
  <c r="Z33" i="2352"/>
  <c r="Z32" i="2352"/>
  <c r="Z31" i="2352"/>
  <c r="Z30" i="2352"/>
  <c r="Z29" i="2352"/>
  <c r="Z28" i="2352"/>
  <c r="Z27" i="2352"/>
  <c r="Z26" i="2352"/>
  <c r="Z39" i="2351"/>
  <c r="Z38" i="2351"/>
  <c r="Z37" i="2351"/>
  <c r="Z36" i="2351"/>
  <c r="Z35" i="2351"/>
  <c r="Z34" i="2351"/>
  <c r="Z33" i="2351"/>
  <c r="Z32" i="2351"/>
  <c r="Z31" i="2351"/>
  <c r="Z30" i="2351"/>
  <c r="Z29" i="2351"/>
  <c r="Z28" i="2351"/>
  <c r="Z27" i="2351"/>
  <c r="Z26" i="2351"/>
  <c r="Z39" i="2350"/>
  <c r="Z38" i="2350"/>
  <c r="Z37" i="2350"/>
  <c r="Z36" i="2350"/>
  <c r="Z35" i="2350"/>
  <c r="Z34" i="2350"/>
  <c r="Z33" i="2350"/>
  <c r="Z32" i="2350"/>
  <c r="Z31" i="2350"/>
  <c r="Z30" i="2350"/>
  <c r="Z29" i="2350"/>
  <c r="Z28" i="2350"/>
  <c r="Z27" i="2350"/>
  <c r="Z26" i="2350"/>
  <c r="Z39" i="2349"/>
  <c r="Z38" i="2349"/>
  <c r="Z37" i="2349"/>
  <c r="Z36" i="2349"/>
  <c r="Z35" i="2349"/>
  <c r="Z34" i="2349"/>
  <c r="Z33" i="2349"/>
  <c r="Z32" i="2349"/>
  <c r="Z31" i="2349"/>
  <c r="Z30" i="2349"/>
  <c r="Z29" i="2349"/>
  <c r="Z28" i="2349"/>
  <c r="Z27" i="2349"/>
  <c r="Z26" i="2349"/>
  <c r="Z39" i="2348"/>
  <c r="Z38" i="2348"/>
  <c r="Z37" i="2348"/>
  <c r="Z36" i="2348"/>
  <c r="Z35" i="2348"/>
  <c r="Z34" i="2348"/>
  <c r="Z33" i="2348"/>
  <c r="Z32" i="2348"/>
  <c r="Z31" i="2348"/>
  <c r="Z30" i="2348"/>
  <c r="Z29" i="2348"/>
  <c r="Z28" i="2348"/>
  <c r="Z27" i="2348"/>
  <c r="Z26" i="2348"/>
  <c r="Z39" i="2347"/>
  <c r="Z38" i="2347"/>
  <c r="Z37" i="2347"/>
  <c r="Z36" i="2347"/>
  <c r="Z35" i="2347"/>
  <c r="Z34" i="2347"/>
  <c r="Z33" i="2347"/>
  <c r="Z32" i="2347"/>
  <c r="Z31" i="2347"/>
  <c r="Z30" i="2347"/>
  <c r="Z29" i="2347"/>
  <c r="Z28" i="2347"/>
  <c r="Z27" i="2347"/>
  <c r="Z26" i="2347"/>
  <c r="Z39" i="2346"/>
  <c r="Z38" i="2346"/>
  <c r="Z37" i="2346"/>
  <c r="Z36" i="2346"/>
  <c r="Z35" i="2346"/>
  <c r="Z34" i="2346"/>
  <c r="Z33" i="2346"/>
  <c r="Z32" i="2346"/>
  <c r="Z31" i="2346"/>
  <c r="Z30" i="2346"/>
  <c r="Z29" i="2346"/>
  <c r="Z28" i="2346"/>
  <c r="Z27" i="2346"/>
  <c r="Z26" i="2346"/>
  <c r="Z39" i="2345"/>
  <c r="Z38" i="2345"/>
  <c r="Z37" i="2345"/>
  <c r="Z36" i="2345"/>
  <c r="Z35" i="2345"/>
  <c r="Z34" i="2345"/>
  <c r="Z33" i="2345"/>
  <c r="Z32" i="2345"/>
  <c r="Z31" i="2345"/>
  <c r="Z30" i="2345"/>
  <c r="Z29" i="2345"/>
  <c r="Z28" i="2345"/>
  <c r="Z27" i="2345"/>
  <c r="Z26" i="2345"/>
  <c r="Z39" i="2344"/>
  <c r="Z38" i="2344"/>
  <c r="Z37" i="2344"/>
  <c r="Z36" i="2344"/>
  <c r="Z35" i="2344"/>
  <c r="Z34" i="2344"/>
  <c r="Z33" i="2344"/>
  <c r="Z32" i="2344"/>
  <c r="Z31" i="2344"/>
  <c r="Z30" i="2344"/>
  <c r="Z29" i="2344"/>
  <c r="Z28" i="2344"/>
  <c r="Z27" i="2344"/>
  <c r="Z26" i="2344"/>
  <c r="Z39" i="2343" l="1"/>
  <c r="Z38" i="2343"/>
  <c r="Z37" i="2343"/>
  <c r="Z36" i="2343"/>
  <c r="Z35" i="2343"/>
  <c r="Z34" i="2343"/>
  <c r="Z33" i="2343"/>
  <c r="Z32" i="2343"/>
  <c r="Z31" i="2343"/>
  <c r="Z30" i="2343"/>
  <c r="Z29" i="2343"/>
  <c r="Z28" i="2343"/>
  <c r="Z27" i="2343"/>
  <c r="Z26" i="2343"/>
  <c r="Z10" i="2358" l="1"/>
  <c r="Y10" i="2358"/>
  <c r="W10" i="2358"/>
  <c r="V10" i="2358"/>
  <c r="U10" i="2358"/>
  <c r="T10" i="2358"/>
  <c r="R10" i="2358"/>
  <c r="Q10" i="2358"/>
  <c r="P10" i="2358"/>
  <c r="N10" i="2358"/>
  <c r="L10" i="2358"/>
  <c r="K10" i="2358"/>
  <c r="J10" i="2358"/>
  <c r="I10" i="2358"/>
  <c r="M10" i="2358" s="1"/>
  <c r="G10" i="2358"/>
  <c r="Z10" i="2357"/>
  <c r="Y10" i="2357"/>
  <c r="W10" i="2357"/>
  <c r="V10" i="2357"/>
  <c r="U10" i="2357"/>
  <c r="T10" i="2357"/>
  <c r="R10" i="2357"/>
  <c r="Q10" i="2357"/>
  <c r="P10" i="2357"/>
  <c r="N10" i="2357"/>
  <c r="L10" i="2357"/>
  <c r="K10" i="2357"/>
  <c r="J10" i="2357"/>
  <c r="I10" i="2357"/>
  <c r="M10" i="2357" s="1"/>
  <c r="G10" i="2357"/>
  <c r="E10" i="2357"/>
  <c r="Z10" i="2356"/>
  <c r="Y10" i="2356"/>
  <c r="W10" i="2356"/>
  <c r="V10" i="2356"/>
  <c r="U10" i="2356"/>
  <c r="T10" i="2356"/>
  <c r="R10" i="2356"/>
  <c r="Q10" i="2356"/>
  <c r="P10" i="2356"/>
  <c r="N10" i="2356"/>
  <c r="L10" i="2356"/>
  <c r="K10" i="2356"/>
  <c r="J10" i="2356"/>
  <c r="I10" i="2356"/>
  <c r="M10" i="2356" s="1"/>
  <c r="G10" i="2356"/>
  <c r="E10" i="2356"/>
  <c r="Z10" i="2355"/>
  <c r="Y10" i="2355"/>
  <c r="W10" i="2355"/>
  <c r="V10" i="2355"/>
  <c r="U10" i="2355"/>
  <c r="T10" i="2355"/>
  <c r="R10" i="2355"/>
  <c r="Q10" i="2355"/>
  <c r="P10" i="2355"/>
  <c r="N10" i="2355"/>
  <c r="L10" i="2355"/>
  <c r="K10" i="2355"/>
  <c r="J10" i="2355"/>
  <c r="I10" i="2355"/>
  <c r="M10" i="2355" s="1"/>
  <c r="G10" i="2355"/>
  <c r="E10" i="2355"/>
  <c r="Z10" i="2354"/>
  <c r="Y10" i="2354"/>
  <c r="W10" i="2354"/>
  <c r="V10" i="2354"/>
  <c r="U10" i="2354"/>
  <c r="T10" i="2354"/>
  <c r="R10" i="2354"/>
  <c r="Q10" i="2354"/>
  <c r="P10" i="2354"/>
  <c r="N10" i="2354"/>
  <c r="L10" i="2354"/>
  <c r="K10" i="2354"/>
  <c r="J10" i="2354"/>
  <c r="I10" i="2354"/>
  <c r="M10" i="2354" s="1"/>
  <c r="G10" i="2354"/>
  <c r="E10" i="2354"/>
  <c r="Z10" i="2353"/>
  <c r="Y10" i="2353"/>
  <c r="W10" i="2353"/>
  <c r="V10" i="2353"/>
  <c r="U10" i="2353"/>
  <c r="T10" i="2353"/>
  <c r="R10" i="2353"/>
  <c r="Q10" i="2353"/>
  <c r="P10" i="2353"/>
  <c r="N10" i="2353"/>
  <c r="L10" i="2353"/>
  <c r="K10" i="2353"/>
  <c r="J10" i="2353"/>
  <c r="I10" i="2353"/>
  <c r="M10" i="2353" s="1"/>
  <c r="G10" i="2353"/>
  <c r="E10" i="2353"/>
  <c r="Z10" i="2352"/>
  <c r="Y10" i="2352"/>
  <c r="W10" i="2352"/>
  <c r="V10" i="2352"/>
  <c r="U10" i="2352"/>
  <c r="T10" i="2352"/>
  <c r="R10" i="2352"/>
  <c r="Q10" i="2352"/>
  <c r="P10" i="2352"/>
  <c r="N10" i="2352"/>
  <c r="L10" i="2352"/>
  <c r="K10" i="2352"/>
  <c r="J10" i="2352"/>
  <c r="I10" i="2352"/>
  <c r="M10" i="2352" s="1"/>
  <c r="G10" i="2352"/>
  <c r="E10" i="2352"/>
  <c r="Z10" i="2351"/>
  <c r="Y10" i="2351"/>
  <c r="W10" i="2351"/>
  <c r="V10" i="2351"/>
  <c r="U10" i="2351"/>
  <c r="T10" i="2351"/>
  <c r="R10" i="2351"/>
  <c r="Q10" i="2351"/>
  <c r="P10" i="2351"/>
  <c r="N10" i="2351"/>
  <c r="L10" i="2351"/>
  <c r="K10" i="2351"/>
  <c r="J10" i="2351"/>
  <c r="I10" i="2351"/>
  <c r="M10" i="2351" s="1"/>
  <c r="G10" i="2351"/>
  <c r="E10" i="2351"/>
  <c r="Z10" i="2350"/>
  <c r="Y10" i="2350"/>
  <c r="W10" i="2350"/>
  <c r="V10" i="2350"/>
  <c r="U10" i="2350"/>
  <c r="T10" i="2350"/>
  <c r="R10" i="2350"/>
  <c r="Q10" i="2350"/>
  <c r="P10" i="2350"/>
  <c r="N10" i="2350"/>
  <c r="L10" i="2350"/>
  <c r="K10" i="2350"/>
  <c r="J10" i="2350"/>
  <c r="I10" i="2350"/>
  <c r="M10" i="2350" s="1"/>
  <c r="G10" i="2350"/>
  <c r="E10" i="2350"/>
  <c r="Z10" i="2349"/>
  <c r="Y10" i="2349"/>
  <c r="W10" i="2349"/>
  <c r="V10" i="2349"/>
  <c r="U10" i="2349"/>
  <c r="T10" i="2349"/>
  <c r="R10" i="2349"/>
  <c r="Q10" i="2349"/>
  <c r="P10" i="2349"/>
  <c r="N10" i="2349"/>
  <c r="L10" i="2349"/>
  <c r="K10" i="2349"/>
  <c r="J10" i="2349"/>
  <c r="I10" i="2349"/>
  <c r="M10" i="2349" s="1"/>
  <c r="G10" i="2349"/>
  <c r="Z10" i="2348"/>
  <c r="W10" i="2348"/>
  <c r="V10" i="2348"/>
  <c r="U10" i="2348"/>
  <c r="T10" i="2348"/>
  <c r="R10" i="2348"/>
  <c r="Q10" i="2348"/>
  <c r="P10" i="2348"/>
  <c r="N10" i="2348"/>
  <c r="L10" i="2348"/>
  <c r="K10" i="2348"/>
  <c r="J10" i="2348"/>
  <c r="I10" i="2348"/>
  <c r="M10" i="2348" s="1"/>
  <c r="G10" i="2348"/>
  <c r="Z10" i="2347"/>
  <c r="Y10" i="2347"/>
  <c r="W10" i="2347"/>
  <c r="V10" i="2347"/>
  <c r="U10" i="2347"/>
  <c r="T10" i="2347"/>
  <c r="R10" i="2347"/>
  <c r="Q10" i="2347"/>
  <c r="P10" i="2347"/>
  <c r="N10" i="2347"/>
  <c r="L10" i="2347"/>
  <c r="K10" i="2347"/>
  <c r="J10" i="2347"/>
  <c r="I10" i="2347"/>
  <c r="M10" i="2347" s="1"/>
  <c r="G10" i="2347"/>
  <c r="E10" i="2347"/>
  <c r="Z10" i="2346"/>
  <c r="Y10" i="2346"/>
  <c r="W10" i="2346"/>
  <c r="V10" i="2346"/>
  <c r="U10" i="2346"/>
  <c r="T10" i="2346"/>
  <c r="R10" i="2346"/>
  <c r="Q10" i="2346"/>
  <c r="P10" i="2346"/>
  <c r="N10" i="2346"/>
  <c r="L10" i="2346"/>
  <c r="K10" i="2346"/>
  <c r="J10" i="2346"/>
  <c r="I10" i="2346"/>
  <c r="M10" i="2346" s="1"/>
  <c r="G10" i="2346"/>
  <c r="E10" i="2346"/>
  <c r="Z10" i="2345"/>
  <c r="Y10" i="2345"/>
  <c r="W10" i="2345"/>
  <c r="V10" i="2345"/>
  <c r="U10" i="2345"/>
  <c r="T10" i="2345"/>
  <c r="R10" i="2345"/>
  <c r="Q10" i="2345"/>
  <c r="P10" i="2345"/>
  <c r="N10" i="2345"/>
  <c r="L10" i="2345"/>
  <c r="K10" i="2345"/>
  <c r="J10" i="2345"/>
  <c r="I10" i="2345"/>
  <c r="M10" i="2345" s="1"/>
  <c r="G10" i="2345"/>
  <c r="E10" i="2345"/>
  <c r="Z10" i="2344"/>
  <c r="Y10" i="2344"/>
  <c r="W10" i="2344"/>
  <c r="V10" i="2344"/>
  <c r="U10" i="2344"/>
  <c r="T10" i="2344"/>
  <c r="R10" i="2344"/>
  <c r="Q10" i="2344"/>
  <c r="P10" i="2344"/>
  <c r="N10" i="2344"/>
  <c r="L10" i="2344"/>
  <c r="K10" i="2344"/>
  <c r="J10" i="2344"/>
  <c r="I10" i="2344"/>
  <c r="M10" i="2344" s="1"/>
  <c r="G10" i="2344"/>
  <c r="E10" i="2344"/>
  <c r="H11" i="2344"/>
  <c r="O11" i="2344" s="1"/>
  <c r="S11" i="2344" s="1"/>
  <c r="X11" i="2344" s="1"/>
  <c r="H12" i="2344"/>
  <c r="O12" i="2344" s="1"/>
  <c r="S12" i="2344" s="1"/>
  <c r="X12" i="2344" s="1"/>
  <c r="H13" i="2344"/>
  <c r="O13" i="2344" s="1"/>
  <c r="S13" i="2344" s="1"/>
  <c r="X13" i="2344" s="1"/>
  <c r="H14" i="2344"/>
  <c r="O14" i="2344" s="1"/>
  <c r="S14" i="2344" s="1"/>
  <c r="X14" i="2344" s="1"/>
  <c r="H15" i="2344"/>
  <c r="O15" i="2344" s="1"/>
  <c r="S15" i="2344" s="1"/>
  <c r="X15" i="2344" s="1"/>
  <c r="H17" i="2344"/>
  <c r="O17" i="2344" s="1"/>
  <c r="S17" i="2344" s="1"/>
  <c r="H18" i="2344"/>
  <c r="O18" i="2344" s="1"/>
  <c r="S18" i="2344" s="1"/>
  <c r="X18" i="2344" s="1"/>
  <c r="H20" i="2344"/>
  <c r="O20" i="2344" s="1"/>
  <c r="S20" i="2344" s="1"/>
  <c r="X20" i="2344" s="1"/>
  <c r="X21" i="2344"/>
  <c r="H22" i="2344"/>
  <c r="O22" i="2344"/>
  <c r="S22" i="2344" s="1"/>
  <c r="X22" i="2344" s="1"/>
  <c r="X23" i="2344"/>
  <c r="H24" i="2344"/>
  <c r="O24" i="2344" s="1"/>
  <c r="S24" i="2344" s="1"/>
  <c r="X24" i="2344" s="1"/>
  <c r="H26" i="2344"/>
  <c r="X26" i="2344"/>
  <c r="H27" i="2344"/>
  <c r="X27" i="2344"/>
  <c r="H28" i="2344"/>
  <c r="X28" i="2344"/>
  <c r="H29" i="2344"/>
  <c r="X29" i="2344"/>
  <c r="H30" i="2344"/>
  <c r="X30" i="2344"/>
  <c r="H31" i="2344"/>
  <c r="X31" i="2344"/>
  <c r="H32" i="2344"/>
  <c r="X32" i="2344"/>
  <c r="X33" i="2344"/>
  <c r="H34" i="2344"/>
  <c r="X34" i="2344"/>
  <c r="H35" i="2344"/>
  <c r="X35" i="2344"/>
  <c r="H36" i="2344"/>
  <c r="X36" i="2344"/>
  <c r="H37" i="2344"/>
  <c r="X37" i="2344"/>
  <c r="H38" i="2344"/>
  <c r="X38" i="2344"/>
  <c r="H39" i="2344"/>
  <c r="X39" i="2344"/>
  <c r="H40" i="2344"/>
  <c r="X40" i="2344"/>
  <c r="H41" i="2344"/>
  <c r="H42" i="2344"/>
  <c r="H43" i="2344"/>
  <c r="H44" i="2344"/>
  <c r="H11" i="2345"/>
  <c r="O11" i="2345" s="1"/>
  <c r="S11" i="2345" s="1"/>
  <c r="X11" i="2345" s="1"/>
  <c r="H12" i="2345"/>
  <c r="O12" i="2345" s="1"/>
  <c r="S12" i="2345" s="1"/>
  <c r="X12" i="2345" s="1"/>
  <c r="H13" i="2345"/>
  <c r="O13" i="2345" s="1"/>
  <c r="S13" i="2345" s="1"/>
  <c r="X13" i="2345" s="1"/>
  <c r="H14" i="2345"/>
  <c r="O14" i="2345" s="1"/>
  <c r="S14" i="2345" s="1"/>
  <c r="X14" i="2345" s="1"/>
  <c r="H15" i="2345"/>
  <c r="O15" i="2345" s="1"/>
  <c r="S15" i="2345" s="1"/>
  <c r="X15" i="2345" s="1"/>
  <c r="H17" i="2345"/>
  <c r="O17" i="2345" s="1"/>
  <c r="S17" i="2345" s="1"/>
  <c r="S10" i="2345" s="1"/>
  <c r="X10" i="2345" s="1"/>
  <c r="H18" i="2345"/>
  <c r="O18" i="2345" s="1"/>
  <c r="S18" i="2345" s="1"/>
  <c r="X18" i="2345" s="1"/>
  <c r="H20" i="2345"/>
  <c r="O20" i="2345" s="1"/>
  <c r="S20" i="2345" s="1"/>
  <c r="X20" i="2345" s="1"/>
  <c r="X21" i="2345"/>
  <c r="H22" i="2345"/>
  <c r="O22" i="2345"/>
  <c r="S22" i="2345" s="1"/>
  <c r="X22" i="2345" s="1"/>
  <c r="X23" i="2345"/>
  <c r="H24" i="2345"/>
  <c r="O24" i="2345" s="1"/>
  <c r="S24" i="2345" s="1"/>
  <c r="X24" i="2345" s="1"/>
  <c r="H26" i="2345"/>
  <c r="X26" i="2345"/>
  <c r="H27" i="2345"/>
  <c r="X27" i="2345"/>
  <c r="H28" i="2345"/>
  <c r="X28" i="2345"/>
  <c r="H29" i="2345"/>
  <c r="X29" i="2345"/>
  <c r="H30" i="2345"/>
  <c r="X30" i="2345"/>
  <c r="H31" i="2345"/>
  <c r="X31" i="2345"/>
  <c r="H32" i="2345"/>
  <c r="X32" i="2345"/>
  <c r="X33" i="2345"/>
  <c r="H34" i="2345"/>
  <c r="X34" i="2345"/>
  <c r="H35" i="2345"/>
  <c r="X35" i="2345"/>
  <c r="H36" i="2345"/>
  <c r="X36" i="2345"/>
  <c r="H37" i="2345"/>
  <c r="X37" i="2345"/>
  <c r="H38" i="2345"/>
  <c r="X38" i="2345"/>
  <c r="H39" i="2345"/>
  <c r="X39" i="2345"/>
  <c r="H40" i="2345"/>
  <c r="X40" i="2345"/>
  <c r="H41" i="2345"/>
  <c r="H42" i="2345"/>
  <c r="H43" i="2345"/>
  <c r="H44" i="2345"/>
  <c r="H11" i="2346"/>
  <c r="O11" i="2346" s="1"/>
  <c r="S11" i="2346" s="1"/>
  <c r="X11" i="2346" s="1"/>
  <c r="H12" i="2346"/>
  <c r="O12" i="2346" s="1"/>
  <c r="S12" i="2346" s="1"/>
  <c r="X12" i="2346" s="1"/>
  <c r="H13" i="2346"/>
  <c r="O13" i="2346" s="1"/>
  <c r="S13" i="2346" s="1"/>
  <c r="X13" i="2346" s="1"/>
  <c r="H14" i="2346"/>
  <c r="O14" i="2346" s="1"/>
  <c r="S14" i="2346" s="1"/>
  <c r="X14" i="2346" s="1"/>
  <c r="H15" i="2346"/>
  <c r="O15" i="2346" s="1"/>
  <c r="S15" i="2346" s="1"/>
  <c r="X15" i="2346" s="1"/>
  <c r="H17" i="2346"/>
  <c r="O17" i="2346" s="1"/>
  <c r="S17" i="2346" s="1"/>
  <c r="S10" i="2346" s="1"/>
  <c r="X10" i="2346" s="1"/>
  <c r="H18" i="2346"/>
  <c r="O18" i="2346" s="1"/>
  <c r="S18" i="2346" s="1"/>
  <c r="X18" i="2346" s="1"/>
  <c r="H20" i="2346"/>
  <c r="O20" i="2346" s="1"/>
  <c r="S20" i="2346" s="1"/>
  <c r="X20" i="2346" s="1"/>
  <c r="X21" i="2346"/>
  <c r="H22" i="2346"/>
  <c r="O22" i="2346"/>
  <c r="S22" i="2346" s="1"/>
  <c r="X22" i="2346" s="1"/>
  <c r="X23" i="2346"/>
  <c r="H24" i="2346"/>
  <c r="O24" i="2346" s="1"/>
  <c r="S24" i="2346" s="1"/>
  <c r="X24" i="2346" s="1"/>
  <c r="H26" i="2346"/>
  <c r="X26" i="2346"/>
  <c r="H27" i="2346"/>
  <c r="X27" i="2346"/>
  <c r="H28" i="2346"/>
  <c r="X28" i="2346"/>
  <c r="H29" i="2346"/>
  <c r="X29" i="2346"/>
  <c r="H30" i="2346"/>
  <c r="X30" i="2346"/>
  <c r="H31" i="2346"/>
  <c r="X31" i="2346"/>
  <c r="H32" i="2346"/>
  <c r="X32" i="2346"/>
  <c r="X33" i="2346"/>
  <c r="H34" i="2346"/>
  <c r="X34" i="2346"/>
  <c r="H35" i="2346"/>
  <c r="X35" i="2346"/>
  <c r="H36" i="2346"/>
  <c r="X36" i="2346"/>
  <c r="H37" i="2346"/>
  <c r="X37" i="2346"/>
  <c r="H38" i="2346"/>
  <c r="X38" i="2346"/>
  <c r="H39" i="2346"/>
  <c r="X39" i="2346"/>
  <c r="H40" i="2346"/>
  <c r="X40" i="2346"/>
  <c r="H41" i="2346"/>
  <c r="H42" i="2346"/>
  <c r="H43" i="2346"/>
  <c r="H44" i="2346"/>
  <c r="H11" i="2347"/>
  <c r="O11" i="2347" s="1"/>
  <c r="S11" i="2347" s="1"/>
  <c r="X11" i="2347" s="1"/>
  <c r="H12" i="2347"/>
  <c r="O12" i="2347" s="1"/>
  <c r="S12" i="2347" s="1"/>
  <c r="X12" i="2347" s="1"/>
  <c r="H13" i="2347"/>
  <c r="O13" i="2347" s="1"/>
  <c r="S13" i="2347" s="1"/>
  <c r="X13" i="2347" s="1"/>
  <c r="H14" i="2347"/>
  <c r="O14" i="2347" s="1"/>
  <c r="S14" i="2347" s="1"/>
  <c r="X14" i="2347" s="1"/>
  <c r="H15" i="2347"/>
  <c r="O15" i="2347" s="1"/>
  <c r="S15" i="2347" s="1"/>
  <c r="X15" i="2347" s="1"/>
  <c r="H17" i="2347"/>
  <c r="O17" i="2347" s="1"/>
  <c r="S17" i="2347" s="1"/>
  <c r="S10" i="2347" s="1"/>
  <c r="X10" i="2347" s="1"/>
  <c r="H18" i="2347"/>
  <c r="O18" i="2347" s="1"/>
  <c r="S18" i="2347" s="1"/>
  <c r="X18" i="2347" s="1"/>
  <c r="H20" i="2347"/>
  <c r="O20" i="2347" s="1"/>
  <c r="S20" i="2347" s="1"/>
  <c r="X20" i="2347" s="1"/>
  <c r="X21" i="2347"/>
  <c r="H22" i="2347"/>
  <c r="O22" i="2347"/>
  <c r="S22" i="2347" s="1"/>
  <c r="X22" i="2347" s="1"/>
  <c r="X23" i="2347"/>
  <c r="H24" i="2347"/>
  <c r="O24" i="2347" s="1"/>
  <c r="S24" i="2347" s="1"/>
  <c r="X24" i="2347" s="1"/>
  <c r="H26" i="2347"/>
  <c r="X26" i="2347"/>
  <c r="H27" i="2347"/>
  <c r="X27" i="2347"/>
  <c r="H28" i="2347"/>
  <c r="X28" i="2347"/>
  <c r="H29" i="2347"/>
  <c r="X29" i="2347"/>
  <c r="H30" i="2347"/>
  <c r="X30" i="2347"/>
  <c r="H31" i="2347"/>
  <c r="X31" i="2347"/>
  <c r="H32" i="2347"/>
  <c r="X32" i="2347"/>
  <c r="X33" i="2347"/>
  <c r="H34" i="2347"/>
  <c r="X34" i="2347"/>
  <c r="H35" i="2347"/>
  <c r="X35" i="2347"/>
  <c r="H36" i="2347"/>
  <c r="X36" i="2347"/>
  <c r="H37" i="2347"/>
  <c r="X37" i="2347"/>
  <c r="H38" i="2347"/>
  <c r="X38" i="2347"/>
  <c r="H39" i="2347"/>
  <c r="X39" i="2347"/>
  <c r="H40" i="2347"/>
  <c r="X40" i="2347"/>
  <c r="H41" i="2347"/>
  <c r="H42" i="2347"/>
  <c r="H43" i="2347"/>
  <c r="H44" i="2347"/>
  <c r="H11" i="2348"/>
  <c r="O11" i="2348"/>
  <c r="S11" i="2348" s="1"/>
  <c r="X11" i="2348" s="1"/>
  <c r="H12" i="2348"/>
  <c r="O12" i="2348"/>
  <c r="S12" i="2348" s="1"/>
  <c r="X12" i="2348" s="1"/>
  <c r="H13" i="2348"/>
  <c r="O13" i="2348"/>
  <c r="S13" i="2348" s="1"/>
  <c r="X13" i="2348" s="1"/>
  <c r="H14" i="2348"/>
  <c r="O14" i="2348"/>
  <c r="S14" i="2348" s="1"/>
  <c r="X14" i="2348" s="1"/>
  <c r="H15" i="2348"/>
  <c r="O15" i="2348"/>
  <c r="S15" i="2348" s="1"/>
  <c r="X15" i="2348" s="1"/>
  <c r="H17" i="2348"/>
  <c r="O17" i="2348" s="1"/>
  <c r="S17" i="2348" s="1"/>
  <c r="S10" i="2348" s="1"/>
  <c r="X10" i="2348" s="1"/>
  <c r="H18" i="2348"/>
  <c r="O18" i="2348" s="1"/>
  <c r="S18" i="2348" s="1"/>
  <c r="X18" i="2348" s="1"/>
  <c r="H20" i="2348"/>
  <c r="O20" i="2348" s="1"/>
  <c r="S20" i="2348" s="1"/>
  <c r="X20" i="2348" s="1"/>
  <c r="X21" i="2348"/>
  <c r="H22" i="2348"/>
  <c r="O22" i="2348"/>
  <c r="S22" i="2348" s="1"/>
  <c r="X22" i="2348" s="1"/>
  <c r="X23" i="2348"/>
  <c r="H24" i="2348"/>
  <c r="O24" i="2348" s="1"/>
  <c r="S24" i="2348" s="1"/>
  <c r="X24" i="2348" s="1"/>
  <c r="H26" i="2348"/>
  <c r="X26" i="2348"/>
  <c r="H27" i="2348"/>
  <c r="X27" i="2348"/>
  <c r="H28" i="2348"/>
  <c r="X28" i="2348"/>
  <c r="H29" i="2348"/>
  <c r="X29" i="2348"/>
  <c r="E10" i="2348"/>
  <c r="X30" i="2348"/>
  <c r="H31" i="2348"/>
  <c r="X31" i="2348"/>
  <c r="H32" i="2348"/>
  <c r="X32" i="2348"/>
  <c r="X33" i="2348"/>
  <c r="H34" i="2348"/>
  <c r="X34" i="2348"/>
  <c r="H35" i="2348"/>
  <c r="X35" i="2348"/>
  <c r="H36" i="2348"/>
  <c r="X36" i="2348"/>
  <c r="H37" i="2348"/>
  <c r="X37" i="2348"/>
  <c r="H38" i="2348"/>
  <c r="X38" i="2348"/>
  <c r="H39" i="2348"/>
  <c r="X39" i="2348"/>
  <c r="H40" i="2348"/>
  <c r="X40" i="2348"/>
  <c r="H41" i="2348"/>
  <c r="H42" i="2348"/>
  <c r="H43" i="2348"/>
  <c r="H44" i="2348"/>
  <c r="Z10" i="2343"/>
  <c r="W10" i="2343"/>
  <c r="V10" i="2343"/>
  <c r="U10" i="2343"/>
  <c r="T10" i="2343"/>
  <c r="G10" i="2343"/>
  <c r="E10" i="2343"/>
  <c r="S10" i="2344" l="1"/>
  <c r="X10" i="2344" s="1"/>
  <c r="H10" i="2344"/>
  <c r="O10" i="2344" s="1"/>
  <c r="H10" i="2345"/>
  <c r="O10" i="2345"/>
  <c r="H10" i="2346"/>
  <c r="O10" i="2346" s="1"/>
  <c r="H10" i="2347"/>
  <c r="O10" i="2347" s="1"/>
  <c r="X17" i="2344"/>
  <c r="X17" i="2345"/>
  <c r="X17" i="2346"/>
  <c r="X17" i="2347"/>
  <c r="X17" i="2348"/>
  <c r="Y17" i="2348" s="1"/>
  <c r="Y10" i="2348" s="1"/>
  <c r="H30" i="2348"/>
  <c r="H10" i="2348" s="1"/>
  <c r="O10" i="2348" s="1"/>
  <c r="X30" i="2358" l="1"/>
  <c r="X28" i="2343" l="1"/>
  <c r="H44" i="2358" l="1"/>
  <c r="H43" i="2358"/>
  <c r="H42" i="2358"/>
  <c r="H41" i="2358"/>
  <c r="X40" i="2358"/>
  <c r="H40" i="2358"/>
  <c r="X39" i="2358"/>
  <c r="H39" i="2358"/>
  <c r="X38" i="2358"/>
  <c r="H38" i="2358"/>
  <c r="X37" i="2358"/>
  <c r="H37" i="2358"/>
  <c r="X36" i="2358"/>
  <c r="H36" i="2358"/>
  <c r="X35" i="2358"/>
  <c r="X34" i="2358"/>
  <c r="H34" i="2358"/>
  <c r="X33" i="2358"/>
  <c r="X32" i="2358"/>
  <c r="X31" i="2358"/>
  <c r="H31" i="2358"/>
  <c r="H30" i="2358"/>
  <c r="X29" i="2358"/>
  <c r="H29" i="2358"/>
  <c r="X28" i="2358"/>
  <c r="H28" i="2358"/>
  <c r="X27" i="2358"/>
  <c r="H27" i="2358"/>
  <c r="X26" i="2358"/>
  <c r="H26" i="2358"/>
  <c r="O24" i="2358"/>
  <c r="S24" i="2358" s="1"/>
  <c r="H24" i="2358"/>
  <c r="X23" i="2358"/>
  <c r="O22" i="2358"/>
  <c r="S22" i="2358" s="1"/>
  <c r="X22" i="2358" s="1"/>
  <c r="H22" i="2358"/>
  <c r="X21" i="2358"/>
  <c r="S20" i="2358"/>
  <c r="X20" i="2358" s="1"/>
  <c r="O20" i="2358"/>
  <c r="H20" i="2358"/>
  <c r="H18" i="2358"/>
  <c r="O18" i="2358" s="1"/>
  <c r="S18" i="2358" s="1"/>
  <c r="X18" i="2358" s="1"/>
  <c r="S15" i="2358"/>
  <c r="X15" i="2358" s="1"/>
  <c r="O15" i="2358"/>
  <c r="H15" i="2358"/>
  <c r="O14" i="2358"/>
  <c r="S14" i="2358" s="1"/>
  <c r="X14" i="2358" s="1"/>
  <c r="H14" i="2358"/>
  <c r="H13" i="2358"/>
  <c r="O13" i="2358" s="1"/>
  <c r="S13" i="2358" s="1"/>
  <c r="X13" i="2358" s="1"/>
  <c r="H12" i="2358"/>
  <c r="O12" i="2358" s="1"/>
  <c r="S12" i="2358" s="1"/>
  <c r="X12" i="2358" s="1"/>
  <c r="S11" i="2358"/>
  <c r="X11" i="2358" s="1"/>
  <c r="O11" i="2358"/>
  <c r="H11" i="2358"/>
  <c r="H44" i="2357"/>
  <c r="H43" i="2357"/>
  <c r="H42" i="2357"/>
  <c r="H41" i="2357"/>
  <c r="X40" i="2357"/>
  <c r="H40" i="2357"/>
  <c r="X39" i="2357"/>
  <c r="H39" i="2357"/>
  <c r="X38" i="2357"/>
  <c r="H38" i="2357"/>
  <c r="X37" i="2357"/>
  <c r="H37" i="2357"/>
  <c r="X36" i="2357"/>
  <c r="H36" i="2357"/>
  <c r="X35" i="2357"/>
  <c r="H35" i="2357"/>
  <c r="X34" i="2357"/>
  <c r="H34" i="2357"/>
  <c r="X33" i="2357"/>
  <c r="X32" i="2357"/>
  <c r="H32" i="2357"/>
  <c r="X31" i="2357"/>
  <c r="H31" i="2357"/>
  <c r="X30" i="2357"/>
  <c r="H30" i="2357"/>
  <c r="X29" i="2357"/>
  <c r="H29" i="2357"/>
  <c r="X28" i="2357"/>
  <c r="H28" i="2357"/>
  <c r="X27" i="2357"/>
  <c r="H27" i="2357"/>
  <c r="X26" i="2357"/>
  <c r="H26" i="2357"/>
  <c r="O24" i="2357"/>
  <c r="S24" i="2357" s="1"/>
  <c r="X24" i="2357" s="1"/>
  <c r="H24" i="2357"/>
  <c r="X23" i="2357"/>
  <c r="O22" i="2357"/>
  <c r="S22" i="2357" s="1"/>
  <c r="X22" i="2357" s="1"/>
  <c r="H22" i="2357"/>
  <c r="X21" i="2357"/>
  <c r="H20" i="2357"/>
  <c r="O20" i="2357" s="1"/>
  <c r="S20" i="2357" s="1"/>
  <c r="X20" i="2357" s="1"/>
  <c r="H18" i="2357"/>
  <c r="O18" i="2357" s="1"/>
  <c r="S18" i="2357" s="1"/>
  <c r="X18" i="2357" s="1"/>
  <c r="H17" i="2357"/>
  <c r="H15" i="2357"/>
  <c r="O15" i="2357" s="1"/>
  <c r="S15" i="2357" s="1"/>
  <c r="X15" i="2357" s="1"/>
  <c r="H14" i="2357"/>
  <c r="O14" i="2357" s="1"/>
  <c r="S14" i="2357" s="1"/>
  <c r="X14" i="2357" s="1"/>
  <c r="H13" i="2357"/>
  <c r="O13" i="2357" s="1"/>
  <c r="S13" i="2357" s="1"/>
  <c r="X13" i="2357" s="1"/>
  <c r="H12" i="2357"/>
  <c r="O12" i="2357" s="1"/>
  <c r="S12" i="2357" s="1"/>
  <c r="X12" i="2357" s="1"/>
  <c r="H11" i="2357"/>
  <c r="O11" i="2357" s="1"/>
  <c r="S11" i="2357" s="1"/>
  <c r="X11" i="2357" s="1"/>
  <c r="H44" i="2356"/>
  <c r="H43" i="2356"/>
  <c r="H42" i="2356"/>
  <c r="H41" i="2356"/>
  <c r="X40" i="2356"/>
  <c r="H40" i="2356"/>
  <c r="X39" i="2356"/>
  <c r="H39" i="2356"/>
  <c r="X38" i="2356"/>
  <c r="H38" i="2356"/>
  <c r="X37" i="2356"/>
  <c r="H37" i="2356"/>
  <c r="X36" i="2356"/>
  <c r="H36" i="2356"/>
  <c r="X35" i="2356"/>
  <c r="H35" i="2356"/>
  <c r="X34" i="2356"/>
  <c r="H34" i="2356"/>
  <c r="X33" i="2356"/>
  <c r="X32" i="2356"/>
  <c r="H32" i="2356"/>
  <c r="X31" i="2356"/>
  <c r="H31" i="2356"/>
  <c r="X30" i="2356"/>
  <c r="H30" i="2356"/>
  <c r="X29" i="2356"/>
  <c r="H29" i="2356"/>
  <c r="X28" i="2356"/>
  <c r="H28" i="2356"/>
  <c r="X27" i="2356"/>
  <c r="H27" i="2356"/>
  <c r="X26" i="2356"/>
  <c r="H26" i="2356"/>
  <c r="O24" i="2356"/>
  <c r="S24" i="2356" s="1"/>
  <c r="X24" i="2356" s="1"/>
  <c r="H24" i="2356"/>
  <c r="X23" i="2356"/>
  <c r="O22" i="2356"/>
  <c r="S22" i="2356" s="1"/>
  <c r="X22" i="2356" s="1"/>
  <c r="H22" i="2356"/>
  <c r="X21" i="2356"/>
  <c r="H20" i="2356"/>
  <c r="O20" i="2356" s="1"/>
  <c r="S20" i="2356" s="1"/>
  <c r="X20" i="2356" s="1"/>
  <c r="H18" i="2356"/>
  <c r="O18" i="2356" s="1"/>
  <c r="S18" i="2356" s="1"/>
  <c r="X18" i="2356" s="1"/>
  <c r="H17" i="2356"/>
  <c r="H15" i="2356"/>
  <c r="O15" i="2356" s="1"/>
  <c r="S15" i="2356" s="1"/>
  <c r="X15" i="2356" s="1"/>
  <c r="H14" i="2356"/>
  <c r="O14" i="2356" s="1"/>
  <c r="S14" i="2356" s="1"/>
  <c r="X14" i="2356" s="1"/>
  <c r="H13" i="2356"/>
  <c r="O13" i="2356" s="1"/>
  <c r="S13" i="2356" s="1"/>
  <c r="X13" i="2356" s="1"/>
  <c r="H12" i="2356"/>
  <c r="O12" i="2356" s="1"/>
  <c r="S12" i="2356" s="1"/>
  <c r="X12" i="2356" s="1"/>
  <c r="H11" i="2356"/>
  <c r="O11" i="2356" s="1"/>
  <c r="S11" i="2356" s="1"/>
  <c r="X11" i="2356" s="1"/>
  <c r="H44" i="2355"/>
  <c r="H43" i="2355"/>
  <c r="H42" i="2355"/>
  <c r="H41" i="2355"/>
  <c r="X40" i="2355"/>
  <c r="H40" i="2355"/>
  <c r="X39" i="2355"/>
  <c r="H39" i="2355"/>
  <c r="X38" i="2355"/>
  <c r="H38" i="2355"/>
  <c r="X37" i="2355"/>
  <c r="H37" i="2355"/>
  <c r="X36" i="2355"/>
  <c r="H36" i="2355"/>
  <c r="X35" i="2355"/>
  <c r="H35" i="2355"/>
  <c r="X34" i="2355"/>
  <c r="H34" i="2355"/>
  <c r="X33" i="2355"/>
  <c r="X32" i="2355"/>
  <c r="H32" i="2355"/>
  <c r="X31" i="2355"/>
  <c r="H31" i="2355"/>
  <c r="X30" i="2355"/>
  <c r="H30" i="2355"/>
  <c r="X29" i="2355"/>
  <c r="H29" i="2355"/>
  <c r="X28" i="2355"/>
  <c r="H28" i="2355"/>
  <c r="X27" i="2355"/>
  <c r="H27" i="2355"/>
  <c r="X26" i="2355"/>
  <c r="H26" i="2355"/>
  <c r="O24" i="2355"/>
  <c r="S24" i="2355" s="1"/>
  <c r="X24" i="2355" s="1"/>
  <c r="H24" i="2355"/>
  <c r="X23" i="2355"/>
  <c r="H22" i="2355"/>
  <c r="O22" i="2355" s="1"/>
  <c r="S22" i="2355" s="1"/>
  <c r="X22" i="2355" s="1"/>
  <c r="X21" i="2355"/>
  <c r="O20" i="2355"/>
  <c r="S20" i="2355" s="1"/>
  <c r="X20" i="2355" s="1"/>
  <c r="H20" i="2355"/>
  <c r="H18" i="2355"/>
  <c r="O18" i="2355" s="1"/>
  <c r="S18" i="2355" s="1"/>
  <c r="X18" i="2355" s="1"/>
  <c r="H17" i="2355"/>
  <c r="H10" i="2355" s="1"/>
  <c r="H15" i="2355"/>
  <c r="O15" i="2355" s="1"/>
  <c r="S15" i="2355" s="1"/>
  <c r="X15" i="2355" s="1"/>
  <c r="O14" i="2355"/>
  <c r="S14" i="2355" s="1"/>
  <c r="X14" i="2355" s="1"/>
  <c r="H14" i="2355"/>
  <c r="H13" i="2355"/>
  <c r="O13" i="2355" s="1"/>
  <c r="S13" i="2355" s="1"/>
  <c r="X13" i="2355" s="1"/>
  <c r="O12" i="2355"/>
  <c r="S12" i="2355" s="1"/>
  <c r="X12" i="2355" s="1"/>
  <c r="H12" i="2355"/>
  <c r="H11" i="2355"/>
  <c r="O11" i="2355" s="1"/>
  <c r="S11" i="2355" s="1"/>
  <c r="X11" i="2355" s="1"/>
  <c r="H44" i="2354"/>
  <c r="H43" i="2354"/>
  <c r="H42" i="2354"/>
  <c r="H41" i="2354"/>
  <c r="X40" i="2354"/>
  <c r="H40" i="2354"/>
  <c r="X39" i="2354"/>
  <c r="H39" i="2354"/>
  <c r="X38" i="2354"/>
  <c r="H38" i="2354"/>
  <c r="X37" i="2354"/>
  <c r="H37" i="2354"/>
  <c r="X36" i="2354"/>
  <c r="H36" i="2354"/>
  <c r="X35" i="2354"/>
  <c r="H35" i="2354"/>
  <c r="X34" i="2354"/>
  <c r="H34" i="2354"/>
  <c r="X33" i="2354"/>
  <c r="X32" i="2354"/>
  <c r="H32" i="2354"/>
  <c r="X31" i="2354"/>
  <c r="H31" i="2354"/>
  <c r="X30" i="2354"/>
  <c r="H30" i="2354"/>
  <c r="X29" i="2354"/>
  <c r="H29" i="2354"/>
  <c r="X28" i="2354"/>
  <c r="H28" i="2354"/>
  <c r="X27" i="2354"/>
  <c r="H27" i="2354"/>
  <c r="X26" i="2354"/>
  <c r="H26" i="2354"/>
  <c r="O24" i="2354"/>
  <c r="S24" i="2354" s="1"/>
  <c r="H24" i="2354"/>
  <c r="X23" i="2354"/>
  <c r="O22" i="2354"/>
  <c r="S22" i="2354" s="1"/>
  <c r="X22" i="2354" s="1"/>
  <c r="H22" i="2354"/>
  <c r="X21" i="2354"/>
  <c r="S20" i="2354"/>
  <c r="X20" i="2354" s="1"/>
  <c r="O20" i="2354"/>
  <c r="H20" i="2354"/>
  <c r="S18" i="2354"/>
  <c r="X18" i="2354" s="1"/>
  <c r="O18" i="2354"/>
  <c r="H18" i="2354"/>
  <c r="H17" i="2354"/>
  <c r="H10" i="2354" s="1"/>
  <c r="S15" i="2354"/>
  <c r="X15" i="2354" s="1"/>
  <c r="O15" i="2354"/>
  <c r="H15" i="2354"/>
  <c r="S14" i="2354"/>
  <c r="X14" i="2354" s="1"/>
  <c r="O14" i="2354"/>
  <c r="H14" i="2354"/>
  <c r="S13" i="2354"/>
  <c r="X13" i="2354" s="1"/>
  <c r="O13" i="2354"/>
  <c r="H13" i="2354"/>
  <c r="S12" i="2354"/>
  <c r="X12" i="2354" s="1"/>
  <c r="O12" i="2354"/>
  <c r="H12" i="2354"/>
  <c r="S11" i="2354"/>
  <c r="X11" i="2354" s="1"/>
  <c r="O11" i="2354"/>
  <c r="H11" i="2354"/>
  <c r="H44" i="2353"/>
  <c r="H43" i="2353"/>
  <c r="H42" i="2353"/>
  <c r="H41" i="2353"/>
  <c r="X40" i="2353"/>
  <c r="H40" i="2353"/>
  <c r="X39" i="2353"/>
  <c r="H39" i="2353"/>
  <c r="X38" i="2353"/>
  <c r="H38" i="2353"/>
  <c r="X37" i="2353"/>
  <c r="H37" i="2353"/>
  <c r="X36" i="2353"/>
  <c r="H36" i="2353"/>
  <c r="X35" i="2353"/>
  <c r="H35" i="2353"/>
  <c r="X34" i="2353"/>
  <c r="H34" i="2353"/>
  <c r="X33" i="2353"/>
  <c r="X32" i="2353"/>
  <c r="H32" i="2353"/>
  <c r="X31" i="2353"/>
  <c r="H31" i="2353"/>
  <c r="X30" i="2353"/>
  <c r="H30" i="2353"/>
  <c r="X29" i="2353"/>
  <c r="H29" i="2353"/>
  <c r="X28" i="2353"/>
  <c r="H28" i="2353"/>
  <c r="X27" i="2353"/>
  <c r="H27" i="2353"/>
  <c r="X26" i="2353"/>
  <c r="H26" i="2353"/>
  <c r="O24" i="2353"/>
  <c r="S24" i="2353" s="1"/>
  <c r="X24" i="2353" s="1"/>
  <c r="H24" i="2353"/>
  <c r="X23" i="2353"/>
  <c r="O22" i="2353"/>
  <c r="S22" i="2353" s="1"/>
  <c r="X22" i="2353" s="1"/>
  <c r="H22" i="2353"/>
  <c r="X21" i="2353"/>
  <c r="H20" i="2353"/>
  <c r="O20" i="2353" s="1"/>
  <c r="S20" i="2353" s="1"/>
  <c r="X20" i="2353" s="1"/>
  <c r="H18" i="2353"/>
  <c r="O18" i="2353" s="1"/>
  <c r="S18" i="2353" s="1"/>
  <c r="X18" i="2353" s="1"/>
  <c r="H17" i="2353"/>
  <c r="H15" i="2353"/>
  <c r="O15" i="2353" s="1"/>
  <c r="S15" i="2353" s="1"/>
  <c r="X15" i="2353" s="1"/>
  <c r="H14" i="2353"/>
  <c r="O14" i="2353" s="1"/>
  <c r="S14" i="2353" s="1"/>
  <c r="X14" i="2353" s="1"/>
  <c r="H13" i="2353"/>
  <c r="O13" i="2353" s="1"/>
  <c r="S13" i="2353" s="1"/>
  <c r="X13" i="2353" s="1"/>
  <c r="H12" i="2353"/>
  <c r="O12" i="2353" s="1"/>
  <c r="S12" i="2353" s="1"/>
  <c r="X12" i="2353" s="1"/>
  <c r="H11" i="2353"/>
  <c r="O11" i="2353" s="1"/>
  <c r="S11" i="2353" s="1"/>
  <c r="X11" i="2353" s="1"/>
  <c r="H44" i="2352"/>
  <c r="H43" i="2352"/>
  <c r="H42" i="2352"/>
  <c r="H41" i="2352"/>
  <c r="X40" i="2352"/>
  <c r="H40" i="2352"/>
  <c r="X39" i="2352"/>
  <c r="H39" i="2352"/>
  <c r="X38" i="2352"/>
  <c r="H38" i="2352"/>
  <c r="X37" i="2352"/>
  <c r="H37" i="2352"/>
  <c r="X36" i="2352"/>
  <c r="H36" i="2352"/>
  <c r="X35" i="2352"/>
  <c r="H35" i="2352"/>
  <c r="X34" i="2352"/>
  <c r="H34" i="2352"/>
  <c r="X33" i="2352"/>
  <c r="X32" i="2352"/>
  <c r="H32" i="2352"/>
  <c r="X31" i="2352"/>
  <c r="H31" i="2352"/>
  <c r="X30" i="2352"/>
  <c r="H30" i="2352"/>
  <c r="X29" i="2352"/>
  <c r="H29" i="2352"/>
  <c r="X28" i="2352"/>
  <c r="H28" i="2352"/>
  <c r="X27" i="2352"/>
  <c r="H27" i="2352"/>
  <c r="X26" i="2352"/>
  <c r="H26" i="2352"/>
  <c r="O24" i="2352"/>
  <c r="S24" i="2352" s="1"/>
  <c r="X24" i="2352" s="1"/>
  <c r="H24" i="2352"/>
  <c r="X23" i="2352"/>
  <c r="O22" i="2352"/>
  <c r="S22" i="2352" s="1"/>
  <c r="X22" i="2352" s="1"/>
  <c r="H22" i="2352"/>
  <c r="X21" i="2352"/>
  <c r="H20" i="2352"/>
  <c r="O20" i="2352" s="1"/>
  <c r="S20" i="2352" s="1"/>
  <c r="X20" i="2352" s="1"/>
  <c r="H18" i="2352"/>
  <c r="O18" i="2352" s="1"/>
  <c r="S18" i="2352" s="1"/>
  <c r="X18" i="2352" s="1"/>
  <c r="H17" i="2352"/>
  <c r="H15" i="2352"/>
  <c r="O15" i="2352" s="1"/>
  <c r="S15" i="2352" s="1"/>
  <c r="X15" i="2352" s="1"/>
  <c r="H14" i="2352"/>
  <c r="O14" i="2352" s="1"/>
  <c r="S14" i="2352" s="1"/>
  <c r="X14" i="2352" s="1"/>
  <c r="H13" i="2352"/>
  <c r="O13" i="2352" s="1"/>
  <c r="S13" i="2352" s="1"/>
  <c r="X13" i="2352" s="1"/>
  <c r="H12" i="2352"/>
  <c r="O12" i="2352" s="1"/>
  <c r="S12" i="2352" s="1"/>
  <c r="X12" i="2352" s="1"/>
  <c r="H11" i="2352"/>
  <c r="O11" i="2352" s="1"/>
  <c r="S11" i="2352" s="1"/>
  <c r="X11" i="2352" s="1"/>
  <c r="H44" i="2351"/>
  <c r="H43" i="2351"/>
  <c r="H42" i="2351"/>
  <c r="H41" i="2351"/>
  <c r="X40" i="2351"/>
  <c r="H40" i="2351"/>
  <c r="X39" i="2351"/>
  <c r="H39" i="2351"/>
  <c r="X38" i="2351"/>
  <c r="H38" i="2351"/>
  <c r="X37" i="2351"/>
  <c r="H37" i="2351"/>
  <c r="X36" i="2351"/>
  <c r="H36" i="2351"/>
  <c r="X35" i="2351"/>
  <c r="H35" i="2351"/>
  <c r="X34" i="2351"/>
  <c r="H34" i="2351"/>
  <c r="X33" i="2351"/>
  <c r="X32" i="2351"/>
  <c r="H32" i="2351"/>
  <c r="X31" i="2351"/>
  <c r="H31" i="2351"/>
  <c r="X30" i="2351"/>
  <c r="H30" i="2351"/>
  <c r="X29" i="2351"/>
  <c r="H29" i="2351"/>
  <c r="X28" i="2351"/>
  <c r="H28" i="2351"/>
  <c r="X27" i="2351"/>
  <c r="H27" i="2351"/>
  <c r="X26" i="2351"/>
  <c r="H26" i="2351"/>
  <c r="O24" i="2351"/>
  <c r="S24" i="2351" s="1"/>
  <c r="H24" i="2351"/>
  <c r="X23" i="2351"/>
  <c r="O22" i="2351"/>
  <c r="S22" i="2351" s="1"/>
  <c r="X22" i="2351" s="1"/>
  <c r="H22" i="2351"/>
  <c r="X21" i="2351"/>
  <c r="S20" i="2351"/>
  <c r="X20" i="2351" s="1"/>
  <c r="O20" i="2351"/>
  <c r="H20" i="2351"/>
  <c r="O18" i="2351"/>
  <c r="S18" i="2351" s="1"/>
  <c r="X18" i="2351" s="1"/>
  <c r="H18" i="2351"/>
  <c r="O17" i="2351"/>
  <c r="S17" i="2351" s="1"/>
  <c r="H17" i="2351"/>
  <c r="H10" i="2351" s="1"/>
  <c r="O15" i="2351"/>
  <c r="S15" i="2351" s="1"/>
  <c r="X15" i="2351" s="1"/>
  <c r="H15" i="2351"/>
  <c r="O14" i="2351"/>
  <c r="S14" i="2351" s="1"/>
  <c r="X14" i="2351" s="1"/>
  <c r="H14" i="2351"/>
  <c r="O13" i="2351"/>
  <c r="S13" i="2351" s="1"/>
  <c r="X13" i="2351" s="1"/>
  <c r="H13" i="2351"/>
  <c r="O12" i="2351"/>
  <c r="S12" i="2351" s="1"/>
  <c r="X12" i="2351" s="1"/>
  <c r="H12" i="2351"/>
  <c r="O11" i="2351"/>
  <c r="S11" i="2351" s="1"/>
  <c r="X11" i="2351" s="1"/>
  <c r="H11" i="2351"/>
  <c r="H44" i="2350"/>
  <c r="H43" i="2350"/>
  <c r="H42" i="2350"/>
  <c r="H41" i="2350"/>
  <c r="X40" i="2350"/>
  <c r="H40" i="2350"/>
  <c r="X39" i="2350"/>
  <c r="H39" i="2350"/>
  <c r="X38" i="2350"/>
  <c r="H38" i="2350"/>
  <c r="X37" i="2350"/>
  <c r="H37" i="2350"/>
  <c r="X36" i="2350"/>
  <c r="H36" i="2350"/>
  <c r="X35" i="2350"/>
  <c r="H35" i="2350"/>
  <c r="X34" i="2350"/>
  <c r="H34" i="2350"/>
  <c r="X33" i="2350"/>
  <c r="X32" i="2350"/>
  <c r="H32" i="2350"/>
  <c r="X31" i="2350"/>
  <c r="H31" i="2350"/>
  <c r="X30" i="2350"/>
  <c r="H30" i="2350"/>
  <c r="X29" i="2350"/>
  <c r="H29" i="2350"/>
  <c r="X28" i="2350"/>
  <c r="H28" i="2350"/>
  <c r="X27" i="2350"/>
  <c r="H27" i="2350"/>
  <c r="X26" i="2350"/>
  <c r="H26" i="2350"/>
  <c r="H24" i="2350"/>
  <c r="O24" i="2350" s="1"/>
  <c r="S24" i="2350" s="1"/>
  <c r="X24" i="2350" s="1"/>
  <c r="X23" i="2350"/>
  <c r="H22" i="2350"/>
  <c r="O22" i="2350" s="1"/>
  <c r="S22" i="2350" s="1"/>
  <c r="X22" i="2350" s="1"/>
  <c r="X21" i="2350"/>
  <c r="H20" i="2350"/>
  <c r="O20" i="2350" s="1"/>
  <c r="S20" i="2350" s="1"/>
  <c r="X20" i="2350" s="1"/>
  <c r="H18" i="2350"/>
  <c r="O18" i="2350" s="1"/>
  <c r="S18" i="2350" s="1"/>
  <c r="X18" i="2350" s="1"/>
  <c r="H17" i="2350"/>
  <c r="H15" i="2350"/>
  <c r="O15" i="2350" s="1"/>
  <c r="S15" i="2350" s="1"/>
  <c r="X15" i="2350" s="1"/>
  <c r="H14" i="2350"/>
  <c r="O14" i="2350" s="1"/>
  <c r="S14" i="2350" s="1"/>
  <c r="X14" i="2350" s="1"/>
  <c r="H13" i="2350"/>
  <c r="O13" i="2350" s="1"/>
  <c r="S13" i="2350" s="1"/>
  <c r="X13" i="2350" s="1"/>
  <c r="H12" i="2350"/>
  <c r="O12" i="2350" s="1"/>
  <c r="S12" i="2350" s="1"/>
  <c r="X12" i="2350" s="1"/>
  <c r="H11" i="2350"/>
  <c r="O11" i="2350" s="1"/>
  <c r="S11" i="2350" s="1"/>
  <c r="X11" i="2350" s="1"/>
  <c r="H44" i="2349"/>
  <c r="H43" i="2349"/>
  <c r="H42" i="2349"/>
  <c r="H41" i="2349"/>
  <c r="X40" i="2349"/>
  <c r="H40" i="2349"/>
  <c r="X39" i="2349"/>
  <c r="H39" i="2349"/>
  <c r="X38" i="2349"/>
  <c r="H38" i="2349"/>
  <c r="X37" i="2349"/>
  <c r="H37" i="2349"/>
  <c r="X36" i="2349"/>
  <c r="H36" i="2349"/>
  <c r="X35" i="2349"/>
  <c r="X34" i="2349"/>
  <c r="X33" i="2349"/>
  <c r="X32" i="2349"/>
  <c r="H32" i="2349"/>
  <c r="X31" i="2349"/>
  <c r="H31" i="2349"/>
  <c r="X30" i="2349"/>
  <c r="H30" i="2349"/>
  <c r="X29" i="2349"/>
  <c r="H29" i="2349"/>
  <c r="X28" i="2349"/>
  <c r="H28" i="2349"/>
  <c r="X27" i="2349"/>
  <c r="H27" i="2349"/>
  <c r="X26" i="2349"/>
  <c r="H26" i="2349"/>
  <c r="H24" i="2349"/>
  <c r="O24" i="2349" s="1"/>
  <c r="S24" i="2349" s="1"/>
  <c r="X24" i="2349" s="1"/>
  <c r="X23" i="2349"/>
  <c r="H22" i="2349"/>
  <c r="O22" i="2349" s="1"/>
  <c r="S22" i="2349" s="1"/>
  <c r="X22" i="2349" s="1"/>
  <c r="X21" i="2349"/>
  <c r="H20" i="2349"/>
  <c r="O20" i="2349" s="1"/>
  <c r="S20" i="2349" s="1"/>
  <c r="H18" i="2349"/>
  <c r="O18" i="2349" s="1"/>
  <c r="S18" i="2349" s="1"/>
  <c r="X18" i="2349" s="1"/>
  <c r="H17" i="2349"/>
  <c r="O17" i="2349" s="1"/>
  <c r="S17" i="2349" s="1"/>
  <c r="H15" i="2349"/>
  <c r="O15" i="2349" s="1"/>
  <c r="S15" i="2349" s="1"/>
  <c r="X15" i="2349" s="1"/>
  <c r="H14" i="2349"/>
  <c r="O14" i="2349" s="1"/>
  <c r="S14" i="2349" s="1"/>
  <c r="X14" i="2349" s="1"/>
  <c r="H13" i="2349"/>
  <c r="O13" i="2349" s="1"/>
  <c r="S13" i="2349" s="1"/>
  <c r="X13" i="2349" s="1"/>
  <c r="H12" i="2349"/>
  <c r="O12" i="2349" s="1"/>
  <c r="S12" i="2349" s="1"/>
  <c r="X12" i="2349" s="1"/>
  <c r="H11" i="2349"/>
  <c r="O11" i="2349" s="1"/>
  <c r="S11" i="2349" s="1"/>
  <c r="X11" i="2349" s="1"/>
  <c r="X20" i="2349" l="1"/>
  <c r="S10" i="2349"/>
  <c r="X10" i="2349" s="1"/>
  <c r="O17" i="2350"/>
  <c r="S17" i="2350" s="1"/>
  <c r="S10" i="2350" s="1"/>
  <c r="X10" i="2350" s="1"/>
  <c r="H10" i="2350"/>
  <c r="O10" i="2350" s="1"/>
  <c r="X17" i="2351"/>
  <c r="S10" i="2351"/>
  <c r="X10" i="2351" s="1"/>
  <c r="O10" i="2351"/>
  <c r="O17" i="2352"/>
  <c r="S17" i="2352" s="1"/>
  <c r="S10" i="2352" s="1"/>
  <c r="X10" i="2352" s="1"/>
  <c r="H10" i="2352"/>
  <c r="O10" i="2352" s="1"/>
  <c r="O17" i="2353"/>
  <c r="S17" i="2353" s="1"/>
  <c r="S10" i="2353" s="1"/>
  <c r="X10" i="2353" s="1"/>
  <c r="H10" i="2353"/>
  <c r="O10" i="2353" s="1"/>
  <c r="O17" i="2354"/>
  <c r="S17" i="2354" s="1"/>
  <c r="O17" i="2355"/>
  <c r="S17" i="2355" s="1"/>
  <c r="S10" i="2355" s="1"/>
  <c r="X10" i="2355" s="1"/>
  <c r="O17" i="2356"/>
  <c r="S17" i="2356" s="1"/>
  <c r="S10" i="2356" s="1"/>
  <c r="X10" i="2356" s="1"/>
  <c r="H10" i="2356"/>
  <c r="O10" i="2356" s="1"/>
  <c r="O17" i="2357"/>
  <c r="S17" i="2357" s="1"/>
  <c r="S10" i="2357" s="1"/>
  <c r="X10" i="2357" s="1"/>
  <c r="H10" i="2357"/>
  <c r="O10" i="2357" s="1"/>
  <c r="X24" i="2358"/>
  <c r="X17" i="2356"/>
  <c r="X24" i="2354"/>
  <c r="X17" i="2352"/>
  <c r="X24" i="2351"/>
  <c r="X17" i="2350"/>
  <c r="X17" i="2349"/>
  <c r="X40" i="2343"/>
  <c r="X39" i="2343"/>
  <c r="X38" i="2343"/>
  <c r="X37" i="2343"/>
  <c r="X36" i="2343"/>
  <c r="X35" i="2343"/>
  <c r="X34" i="2343"/>
  <c r="X33" i="2343"/>
  <c r="X32" i="2343"/>
  <c r="X31" i="2343"/>
  <c r="X30" i="2343"/>
  <c r="X29" i="2343"/>
  <c r="X27" i="2343"/>
  <c r="X26" i="2343"/>
  <c r="X23" i="2343"/>
  <c r="X21" i="2343"/>
  <c r="R10" i="2343"/>
  <c r="Q10" i="2343"/>
  <c r="P10" i="2343"/>
  <c r="N10" i="2343"/>
  <c r="L10" i="2343"/>
  <c r="K10" i="2343"/>
  <c r="J10" i="2343"/>
  <c r="I10" i="2343"/>
  <c r="M10" i="2343" s="1"/>
  <c r="Y10" i="2343"/>
  <c r="X17" i="2353" l="1"/>
  <c r="X17" i="2354"/>
  <c r="S10" i="2354"/>
  <c r="X10" i="2354" s="1"/>
  <c r="O10" i="2354"/>
  <c r="X17" i="2355"/>
  <c r="O10" i="2355"/>
  <c r="X17" i="2357"/>
  <c r="AA20" i="2342"/>
  <c r="Z20" i="2342"/>
  <c r="Y20" i="2342"/>
  <c r="AA22" i="2342"/>
  <c r="Z22" i="2342"/>
  <c r="Y22" i="2342"/>
  <c r="AA24" i="2342"/>
  <c r="Z24" i="2342"/>
  <c r="Y24" i="2342"/>
  <c r="X23" i="2342"/>
  <c r="X21" i="2342"/>
  <c r="AC40" i="2342"/>
  <c r="AB40" i="2342"/>
  <c r="AA40" i="2342"/>
  <c r="Z40" i="2342"/>
  <c r="Y40" i="2342"/>
  <c r="X40" i="2342"/>
  <c r="W40" i="2342"/>
  <c r="V40" i="2342"/>
  <c r="U40" i="2342"/>
  <c r="T40" i="2342"/>
  <c r="AC39" i="2342"/>
  <c r="AB39" i="2342"/>
  <c r="Y39" i="2342"/>
  <c r="X39" i="2342"/>
  <c r="W39" i="2342"/>
  <c r="V39" i="2342"/>
  <c r="U39" i="2342"/>
  <c r="T39" i="2342"/>
  <c r="AC38" i="2342"/>
  <c r="AB38" i="2342"/>
  <c r="Y38" i="2342"/>
  <c r="X38" i="2342"/>
  <c r="W38" i="2342"/>
  <c r="V38" i="2342"/>
  <c r="U38" i="2342"/>
  <c r="T38" i="2342"/>
  <c r="AC37" i="2342"/>
  <c r="AB37" i="2342"/>
  <c r="Y37" i="2342"/>
  <c r="X37" i="2342"/>
  <c r="W37" i="2342"/>
  <c r="V37" i="2342"/>
  <c r="U37" i="2342"/>
  <c r="T37" i="2342"/>
  <c r="AC36" i="2342"/>
  <c r="AB36" i="2342"/>
  <c r="Y36" i="2342"/>
  <c r="X36" i="2342"/>
  <c r="W36" i="2342"/>
  <c r="V36" i="2342"/>
  <c r="U36" i="2342"/>
  <c r="T36" i="2342"/>
  <c r="AC35" i="2342"/>
  <c r="AB35" i="2342"/>
  <c r="Y35" i="2342"/>
  <c r="X35" i="2342"/>
  <c r="W35" i="2342"/>
  <c r="V35" i="2342"/>
  <c r="U35" i="2342"/>
  <c r="T35" i="2342"/>
  <c r="AC34" i="2342"/>
  <c r="AB34" i="2342"/>
  <c r="Y34" i="2342"/>
  <c r="X34" i="2342"/>
  <c r="W34" i="2342"/>
  <c r="V34" i="2342"/>
  <c r="U34" i="2342"/>
  <c r="T34" i="2342"/>
  <c r="AC33" i="2342"/>
  <c r="AB33" i="2342"/>
  <c r="Y33" i="2342"/>
  <c r="X33" i="2342"/>
  <c r="W33" i="2342"/>
  <c r="V33" i="2342"/>
  <c r="U33" i="2342"/>
  <c r="T33" i="2342"/>
  <c r="AC32" i="2342"/>
  <c r="AB32" i="2342"/>
  <c r="Y32" i="2342"/>
  <c r="X32" i="2342"/>
  <c r="W32" i="2342"/>
  <c r="V32" i="2342"/>
  <c r="U32" i="2342"/>
  <c r="T32" i="2342"/>
  <c r="AC31" i="2342"/>
  <c r="AB31" i="2342"/>
  <c r="Y31" i="2342"/>
  <c r="X31" i="2342"/>
  <c r="W31" i="2342"/>
  <c r="V31" i="2342"/>
  <c r="U31" i="2342"/>
  <c r="T31" i="2342"/>
  <c r="AC30" i="2342"/>
  <c r="AB30" i="2342"/>
  <c r="Y30" i="2342"/>
  <c r="X30" i="2342"/>
  <c r="W30" i="2342"/>
  <c r="V30" i="2342"/>
  <c r="U30" i="2342"/>
  <c r="T30" i="2342"/>
  <c r="AC29" i="2342"/>
  <c r="AB29" i="2342"/>
  <c r="Y29" i="2342"/>
  <c r="X29" i="2342"/>
  <c r="W29" i="2342"/>
  <c r="V29" i="2342"/>
  <c r="U29" i="2342"/>
  <c r="T29" i="2342"/>
  <c r="AC28" i="2342"/>
  <c r="AB28" i="2342"/>
  <c r="Y28" i="2342"/>
  <c r="X28" i="2342"/>
  <c r="W28" i="2342"/>
  <c r="V28" i="2342"/>
  <c r="U28" i="2342"/>
  <c r="T28" i="2342"/>
  <c r="AC27" i="2342"/>
  <c r="AB27" i="2342"/>
  <c r="Y27" i="2342"/>
  <c r="X27" i="2342"/>
  <c r="W27" i="2342"/>
  <c r="V27" i="2342"/>
  <c r="U27" i="2342"/>
  <c r="T27" i="2342"/>
  <c r="AC26" i="2342"/>
  <c r="AB26" i="2342"/>
  <c r="Y26" i="2342"/>
  <c r="X26" i="2342"/>
  <c r="W26" i="2342"/>
  <c r="V26" i="2342"/>
  <c r="U26" i="2342"/>
  <c r="T26" i="2342"/>
  <c r="G40" i="2342"/>
  <c r="E40" i="2342"/>
  <c r="G39" i="2342"/>
  <c r="G38" i="2342"/>
  <c r="G37" i="2342"/>
  <c r="G36" i="2342"/>
  <c r="E39" i="2342"/>
  <c r="E38" i="2342"/>
  <c r="E37" i="2342"/>
  <c r="E36" i="2342"/>
  <c r="E34" i="2342"/>
  <c r="G32" i="2342"/>
  <c r="G31" i="2342"/>
  <c r="G30" i="2342"/>
  <c r="G29" i="2342"/>
  <c r="G28" i="2342"/>
  <c r="G27" i="2342"/>
  <c r="G26" i="2342"/>
  <c r="E31" i="2342"/>
  <c r="E29" i="2342"/>
  <c r="E28" i="2342"/>
  <c r="E27" i="2342"/>
  <c r="E26" i="2342"/>
  <c r="R24" i="2342"/>
  <c r="Q24" i="2342"/>
  <c r="P24" i="2342"/>
  <c r="N24" i="2342"/>
  <c r="M24" i="2342"/>
  <c r="L24" i="2342"/>
  <c r="K24" i="2342"/>
  <c r="J24" i="2342"/>
  <c r="I24" i="2342"/>
  <c r="G24" i="2342"/>
  <c r="G23" i="2342"/>
  <c r="G21" i="2342"/>
  <c r="R22" i="2342"/>
  <c r="Q22" i="2342"/>
  <c r="P22" i="2342"/>
  <c r="N22" i="2342"/>
  <c r="M22" i="2342"/>
  <c r="L22" i="2342"/>
  <c r="K22" i="2342"/>
  <c r="J22" i="2342"/>
  <c r="I22" i="2342"/>
  <c r="G22" i="2342"/>
  <c r="R20" i="2342"/>
  <c r="Q20" i="2342"/>
  <c r="P20" i="2342"/>
  <c r="N20" i="2342"/>
  <c r="M20" i="2342"/>
  <c r="L20" i="2342"/>
  <c r="K20" i="2342"/>
  <c r="J20" i="2342"/>
  <c r="I20" i="2342"/>
  <c r="G20" i="2342"/>
  <c r="E24" i="2342"/>
  <c r="E23" i="2342"/>
  <c r="E22" i="2342"/>
  <c r="E21" i="2342"/>
  <c r="E20" i="2342"/>
  <c r="AA18" i="2342"/>
  <c r="Z18" i="2342"/>
  <c r="Y18" i="2342"/>
  <c r="W18" i="2342"/>
  <c r="V18" i="2342"/>
  <c r="U18" i="2342"/>
  <c r="T18" i="2342"/>
  <c r="R18" i="2342"/>
  <c r="Q18" i="2342"/>
  <c r="P18" i="2342"/>
  <c r="N18" i="2342"/>
  <c r="M18" i="2342"/>
  <c r="L18" i="2342"/>
  <c r="K18" i="2342"/>
  <c r="J18" i="2342"/>
  <c r="I18" i="2342"/>
  <c r="G18" i="2342"/>
  <c r="F18" i="2342"/>
  <c r="E18" i="2342"/>
  <c r="AA17" i="2342"/>
  <c r="Z17" i="2342"/>
  <c r="Y17" i="2342"/>
  <c r="W17" i="2342"/>
  <c r="V17" i="2342"/>
  <c r="U17" i="2342"/>
  <c r="T17" i="2342"/>
  <c r="R17" i="2342"/>
  <c r="Q17" i="2342"/>
  <c r="P17" i="2342"/>
  <c r="N17" i="2342"/>
  <c r="M17" i="2342"/>
  <c r="L17" i="2342"/>
  <c r="K17" i="2342"/>
  <c r="J17" i="2342"/>
  <c r="I17" i="2342"/>
  <c r="G17" i="2342"/>
  <c r="F17" i="2342"/>
  <c r="AC10" i="2342"/>
  <c r="AB10" i="2342"/>
  <c r="AA15" i="2342"/>
  <c r="Z15" i="2342"/>
  <c r="Y15" i="2342"/>
  <c r="W15" i="2342"/>
  <c r="V15" i="2342"/>
  <c r="U15" i="2342"/>
  <c r="T15" i="2342"/>
  <c r="R15" i="2342"/>
  <c r="Q15" i="2342"/>
  <c r="P15" i="2342"/>
  <c r="N15" i="2342"/>
  <c r="M15" i="2342"/>
  <c r="L15" i="2342"/>
  <c r="K15" i="2342"/>
  <c r="J15" i="2342"/>
  <c r="I15" i="2342"/>
  <c r="G15" i="2342"/>
  <c r="AA14" i="2342"/>
  <c r="Z14" i="2342"/>
  <c r="Y14" i="2342"/>
  <c r="W14" i="2342"/>
  <c r="V14" i="2342"/>
  <c r="U14" i="2342"/>
  <c r="T14" i="2342"/>
  <c r="R14" i="2342"/>
  <c r="Q14" i="2342"/>
  <c r="P14" i="2342"/>
  <c r="N14" i="2342"/>
  <c r="M14" i="2342"/>
  <c r="L14" i="2342"/>
  <c r="K14" i="2342"/>
  <c r="J14" i="2342"/>
  <c r="I14" i="2342"/>
  <c r="G14" i="2342"/>
  <c r="AA13" i="2342"/>
  <c r="Z13" i="2342"/>
  <c r="Y13" i="2342"/>
  <c r="W13" i="2342"/>
  <c r="V13" i="2342"/>
  <c r="U13" i="2342"/>
  <c r="T13" i="2342"/>
  <c r="R13" i="2342"/>
  <c r="Q13" i="2342"/>
  <c r="P13" i="2342"/>
  <c r="N13" i="2342"/>
  <c r="M13" i="2342"/>
  <c r="L13" i="2342"/>
  <c r="K13" i="2342"/>
  <c r="J13" i="2342"/>
  <c r="I13" i="2342"/>
  <c r="G13" i="2342"/>
  <c r="AA12" i="2342"/>
  <c r="Z12" i="2342"/>
  <c r="W12" i="2342"/>
  <c r="V12" i="2342"/>
  <c r="U12" i="2342"/>
  <c r="T12" i="2342"/>
  <c r="R12" i="2342"/>
  <c r="Q12" i="2342"/>
  <c r="P12" i="2342"/>
  <c r="N12" i="2342"/>
  <c r="M12" i="2342"/>
  <c r="L12" i="2342"/>
  <c r="K12" i="2342"/>
  <c r="J12" i="2342"/>
  <c r="I12" i="2342"/>
  <c r="G12" i="2342"/>
  <c r="AA11" i="2342"/>
  <c r="Z11" i="2342"/>
  <c r="Y11" i="2342"/>
  <c r="W11" i="2342"/>
  <c r="V11" i="2342"/>
  <c r="U11" i="2342"/>
  <c r="T11" i="2342"/>
  <c r="R11" i="2342"/>
  <c r="Q11" i="2342"/>
  <c r="P11" i="2342"/>
  <c r="N11" i="2342"/>
  <c r="M11" i="2342"/>
  <c r="L11" i="2342"/>
  <c r="K11" i="2342"/>
  <c r="J11" i="2342"/>
  <c r="I11" i="2342"/>
  <c r="G11" i="2342"/>
  <c r="AA10" i="2342"/>
  <c r="N10" i="2342"/>
  <c r="M10" i="2342"/>
  <c r="E15" i="2342"/>
  <c r="E14" i="2342"/>
  <c r="E13" i="2342"/>
  <c r="E12" i="2342"/>
  <c r="E11" i="2342"/>
  <c r="AA41" i="2342"/>
  <c r="AA43" i="2342"/>
  <c r="Z44" i="2342"/>
  <c r="Y44" i="2342"/>
  <c r="X44" i="2342"/>
  <c r="W44" i="2342"/>
  <c r="V44" i="2342"/>
  <c r="U44" i="2342"/>
  <c r="T44" i="2342"/>
  <c r="Z43" i="2342"/>
  <c r="Y43" i="2342"/>
  <c r="X43" i="2342"/>
  <c r="W43" i="2342"/>
  <c r="V43" i="2342"/>
  <c r="U43" i="2342"/>
  <c r="T43" i="2342"/>
  <c r="S43" i="2342"/>
  <c r="Z42" i="2342"/>
  <c r="Y42" i="2342"/>
  <c r="X42" i="2342"/>
  <c r="W42" i="2342"/>
  <c r="V42" i="2342"/>
  <c r="U42" i="2342"/>
  <c r="T42" i="2342"/>
  <c r="Z41" i="2342"/>
  <c r="Y41" i="2342"/>
  <c r="X41" i="2342"/>
  <c r="W41" i="2342"/>
  <c r="V41" i="2342"/>
  <c r="U41" i="2342"/>
  <c r="T41" i="2342"/>
  <c r="S41" i="2342"/>
  <c r="G44" i="2342"/>
  <c r="G43" i="2342"/>
  <c r="G42" i="2342"/>
  <c r="G41" i="2342"/>
  <c r="E44" i="2342"/>
  <c r="E43" i="2342"/>
  <c r="E42" i="2342"/>
  <c r="E41" i="2342"/>
  <c r="S44" i="2342"/>
  <c r="H44" i="2342"/>
  <c r="S42" i="2342"/>
  <c r="S40" i="2342"/>
  <c r="AA39" i="2342"/>
  <c r="S39" i="2342"/>
  <c r="H39" i="2342"/>
  <c r="AA38" i="2342"/>
  <c r="S38" i="2342"/>
  <c r="H38" i="2342"/>
  <c r="AA37" i="2342"/>
  <c r="S37" i="2342"/>
  <c r="H37" i="2342"/>
  <c r="AA36" i="2342"/>
  <c r="S36" i="2342"/>
  <c r="H36" i="2342"/>
  <c r="AA35" i="2342"/>
  <c r="S35" i="2342"/>
  <c r="AA34" i="2342"/>
  <c r="S34" i="2342"/>
  <c r="AA33" i="2342"/>
  <c r="S33" i="2342"/>
  <c r="AA32" i="2342"/>
  <c r="S32" i="2342"/>
  <c r="AA31" i="2342"/>
  <c r="S31" i="2342"/>
  <c r="AA30" i="2342"/>
  <c r="S30" i="2342"/>
  <c r="AA29" i="2342"/>
  <c r="S29" i="2342"/>
  <c r="AA28" i="2342"/>
  <c r="S28" i="2342"/>
  <c r="AA27" i="2342"/>
  <c r="S27" i="2342"/>
  <c r="AA26" i="2342"/>
  <c r="S26" i="2342"/>
  <c r="S24" i="2342"/>
  <c r="Y12" i="2342"/>
  <c r="W10" i="2342"/>
  <c r="V10" i="2342"/>
  <c r="U10" i="2342"/>
  <c r="T10" i="2342"/>
  <c r="R10" i="2342"/>
  <c r="Q10" i="2342"/>
  <c r="P10" i="2342"/>
  <c r="L10" i="2342"/>
  <c r="K10" i="2342"/>
  <c r="J10" i="2342"/>
  <c r="I10" i="2342"/>
  <c r="Z39" i="2342"/>
  <c r="H41" i="2343"/>
  <c r="H41" i="2342" s="1"/>
  <c r="H42" i="2343"/>
  <c r="H42" i="2342" s="1"/>
  <c r="H43" i="2343"/>
  <c r="H43" i="2342" s="1"/>
  <c r="H44" i="2343"/>
  <c r="H40" i="2343"/>
  <c r="H40" i="2342" s="1"/>
  <c r="H39" i="2343"/>
  <c r="Z38" i="2342"/>
  <c r="H38" i="2343"/>
  <c r="Z37" i="2342"/>
  <c r="H37" i="2343"/>
  <c r="Z36" i="2342"/>
  <c r="H36" i="2343"/>
  <c r="Z35" i="2342"/>
  <c r="H35" i="2343"/>
  <c r="Z34" i="2342"/>
  <c r="H34" i="2343"/>
  <c r="Z33" i="2342"/>
  <c r="Z32" i="2342"/>
  <c r="H32" i="2343"/>
  <c r="Z31" i="2342"/>
  <c r="H31" i="2343"/>
  <c r="H31" i="2342" s="1"/>
  <c r="Z30" i="2342"/>
  <c r="H30" i="2343"/>
  <c r="Z29" i="2342"/>
  <c r="H29" i="2343"/>
  <c r="H29" i="2342" s="1"/>
  <c r="Z28" i="2342"/>
  <c r="H28" i="2343"/>
  <c r="H28" i="2342" s="1"/>
  <c r="Z27" i="2342"/>
  <c r="H27" i="2343"/>
  <c r="H27" i="2342" s="1"/>
  <c r="H26" i="2343"/>
  <c r="H26" i="2342" s="1"/>
  <c r="H24" i="2343"/>
  <c r="O24" i="2343" s="1"/>
  <c r="S24" i="2343" s="1"/>
  <c r="X24" i="2343" s="1"/>
  <c r="X24" i="2342" s="1"/>
  <c r="H22" i="2343"/>
  <c r="O22" i="2343" s="1"/>
  <c r="S22" i="2343" s="1"/>
  <c r="X22" i="2343" s="1"/>
  <c r="X22" i="2342" s="1"/>
  <c r="H20" i="2343"/>
  <c r="O20" i="2343" s="1"/>
  <c r="S20" i="2343" s="1"/>
  <c r="H18" i="2343"/>
  <c r="O18" i="2343" s="1"/>
  <c r="S18" i="2343" s="1"/>
  <c r="X18" i="2343" s="1"/>
  <c r="X18" i="2342" s="1"/>
  <c r="H17" i="2343"/>
  <c r="H15" i="2343"/>
  <c r="O15" i="2343" s="1"/>
  <c r="S15" i="2343" s="1"/>
  <c r="X15" i="2343" s="1"/>
  <c r="X15" i="2342" s="1"/>
  <c r="H14" i="2343"/>
  <c r="O14" i="2343" s="1"/>
  <c r="S14" i="2343" s="1"/>
  <c r="X14" i="2343" s="1"/>
  <c r="X14" i="2342" s="1"/>
  <c r="H13" i="2343"/>
  <c r="O13" i="2343" s="1"/>
  <c r="S13" i="2343" s="1"/>
  <c r="X13" i="2343" s="1"/>
  <c r="X13" i="2342" s="1"/>
  <c r="H12" i="2343"/>
  <c r="O12" i="2343" s="1"/>
  <c r="S12" i="2343" s="1"/>
  <c r="X12" i="2343" s="1"/>
  <c r="X12" i="2342" s="1"/>
  <c r="H11" i="2343"/>
  <c r="O11" i="2343" s="1"/>
  <c r="S11" i="2343" s="1"/>
  <c r="X11" i="2343" s="1"/>
  <c r="X11" i="2342" s="1"/>
  <c r="Y10" i="2342"/>
  <c r="O17" i="2343" l="1"/>
  <c r="S17" i="2343" s="1"/>
  <c r="S10" i="2343" s="1"/>
  <c r="X10" i="2343" s="1"/>
  <c r="H10" i="2343"/>
  <c r="O10" i="2343" s="1"/>
  <c r="S11" i="2342"/>
  <c r="X20" i="2343"/>
  <c r="X20" i="2342" s="1"/>
  <c r="S20" i="2342"/>
  <c r="X17" i="2343"/>
  <c r="S12" i="2342"/>
  <c r="S18" i="2342"/>
  <c r="H20" i="2342"/>
  <c r="Z10" i="2342"/>
  <c r="S13" i="2342"/>
  <c r="Z26" i="2342"/>
  <c r="S15" i="2342"/>
  <c r="O15" i="2342"/>
  <c r="O22" i="2342"/>
  <c r="S22" i="2342"/>
  <c r="S14" i="2342"/>
  <c r="O14" i="2342"/>
  <c r="O11" i="2342"/>
  <c r="H14" i="2342"/>
  <c r="O18" i="2342"/>
  <c r="H22" i="2342"/>
  <c r="H11" i="2342"/>
  <c r="O12" i="2342"/>
  <c r="H15" i="2342"/>
  <c r="H18" i="2342"/>
  <c r="H12" i="2342"/>
  <c r="O13" i="2342"/>
  <c r="O20" i="2342"/>
  <c r="O24" i="2342"/>
  <c r="H13" i="2342"/>
  <c r="H24" i="2342"/>
  <c r="G35" i="2342" l="1"/>
  <c r="H34" i="2349" l="1"/>
  <c r="G34" i="2342"/>
  <c r="G10" i="2342"/>
  <c r="H34" i="2342" l="1"/>
  <c r="E10" i="2349" l="1"/>
  <c r="E30" i="2342" l="1"/>
  <c r="H35" i="2349"/>
  <c r="H10" i="2349" s="1"/>
  <c r="O10" i="2349" s="1"/>
  <c r="E32" i="2342" l="1"/>
  <c r="H32" i="2358"/>
  <c r="H30" i="2342"/>
  <c r="H32" i="2342" l="1"/>
  <c r="E10" i="2358" l="1"/>
  <c r="H17" i="2358" l="1"/>
  <c r="E17" i="2342"/>
  <c r="H35" i="2358"/>
  <c r="E35" i="2342"/>
  <c r="E10" i="2342"/>
  <c r="H10" i="2358" l="1"/>
  <c r="O17" i="2358"/>
  <c r="H17" i="2342"/>
  <c r="H35" i="2342"/>
  <c r="O10" i="2358" l="1"/>
  <c r="O10" i="2342" s="1"/>
  <c r="S17" i="2358"/>
  <c r="S10" i="2358" s="1"/>
  <c r="X10" i="2358" s="1"/>
  <c r="X10" i="2342" s="1"/>
  <c r="O17" i="2342"/>
  <c r="H10" i="2342"/>
  <c r="X17" i="2358" l="1"/>
  <c r="X17" i="2342" s="1"/>
  <c r="S17" i="2342"/>
  <c r="S10" i="2342" l="1"/>
</calcChain>
</file>

<file path=xl/sharedStrings.xml><?xml version="1.0" encoding="utf-8"?>
<sst xmlns="http://schemas.openxmlformats.org/spreadsheetml/2006/main" count="2423" uniqueCount="654">
  <si>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</si>
  <si>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</si>
  <si>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</si>
  <si>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</si>
  <si>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</si>
  <si>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</si>
  <si>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</si>
  <si>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</si>
  <si>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</si>
  <si>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</si>
  <si>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</si>
  <si>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</si>
  <si>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</si>
  <si>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</si>
  <si>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</si>
  <si>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</si>
  <si>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</si>
  <si>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</si>
  <si>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</si>
  <si>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</si>
  <si>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</si>
  <si>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</si>
  <si>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</si>
  <si>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</si>
  <si>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</si>
  <si>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</si>
  <si>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</si>
  <si>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</si>
  <si>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Original exposure pre conversion factors</t>
  </si>
  <si>
    <t>Exposure value</t>
  </si>
  <si>
    <t>Securities Financing Transactions</t>
  </si>
  <si>
    <t>Derivatives &amp; Long Settlement Transactions</t>
  </si>
  <si>
    <t>From Contractual Cross Product Netting</t>
  </si>
  <si>
    <t>Funded credit protection</t>
  </si>
  <si>
    <t>of which: SME</t>
  </si>
  <si>
    <t>TOTAL EXPOSURES</t>
  </si>
  <si>
    <t>Of which: arising from default fund contributions</t>
  </si>
  <si>
    <t>On balance sheet exposures subject to credit risk</t>
  </si>
  <si>
    <t>Off balance sheet exposures subject to credit risk</t>
  </si>
  <si>
    <t>Exposure net of value adjustments and provisions</t>
  </si>
  <si>
    <t>CREDIT RISK MITIGATION (CRM) TECHNIQUES WITH SUBSTITUTION EFFECTS ON THE EXPOSURE</t>
  </si>
  <si>
    <t>Unfunded credit protection: adjusted values (Ga)</t>
  </si>
  <si>
    <t>Substitution of the exposure due to CRM</t>
  </si>
  <si>
    <t>Total Inflows (+)</t>
  </si>
  <si>
    <t>(-) Financial collateral: adjusted value (Cvam)</t>
  </si>
  <si>
    <t>Fully adjusted exposure value (E*)</t>
  </si>
  <si>
    <t>Breakdown of the fully adjusted exposure of off-balance sheet items by conversion factors</t>
  </si>
  <si>
    <t>Other risk weights</t>
  </si>
  <si>
    <t>Of which: with a credit assessment derived from central government</t>
  </si>
  <si>
    <t>of which: Secured by mortgages on immovable property - Residential property</t>
  </si>
  <si>
    <t>Of which: with a credit assessment by a nominated ECAI</t>
  </si>
  <si>
    <t>of which: Exposures under the permanent partial use of the standardised approach</t>
  </si>
  <si>
    <t>of which: Exposures under the standardised approach with prior supervisory permission to carry out a sequential IRB implementation</t>
  </si>
  <si>
    <t>(-) Value adjustments and provision associated with the original exposure</t>
  </si>
  <si>
    <t>(-) Total Outflows</t>
  </si>
  <si>
    <t>Credit risk mitigation techniques affecting the amount of the exposure: funded credit protection. Financial collateral comprehensive method</t>
  </si>
  <si>
    <t>Volatility adjustment to the exposure</t>
  </si>
  <si>
    <t>Volatility and maturity adjustments</t>
  </si>
  <si>
    <t>215</t>
  </si>
  <si>
    <t>Risk weighted exposure amount pre SME-supporting factor</t>
  </si>
  <si>
    <t>Risk weighted exposure amount after SME-supporting factor</t>
  </si>
  <si>
    <t>of which: SME subject to SME-supporting factor</t>
  </si>
  <si>
    <t>Of which: Centrally cleared through a QCCP</t>
  </si>
  <si>
    <t>(-) Guarantees</t>
  </si>
  <si>
    <t>(-) Credit derivatives</t>
  </si>
  <si>
    <t>(-) Financial collateral: simple method</t>
  </si>
  <si>
    <t>(-) Other funded credit protection</t>
  </si>
  <si>
    <t>Net exposure after CRM substitution effects pre conversion factors</t>
  </si>
  <si>
    <t>Row</t>
  </si>
  <si>
    <t>Columns</t>
  </si>
  <si>
    <t>065 BREAKDOWN OF TOTAL EXPOSURES BY EXPOSURE TYPES:</t>
  </si>
  <si>
    <t>085 Exposures / Transactions subject to counterparty credit risk</t>
  </si>
  <si>
    <t>135 BREAKDOWN OF TOTAL EXPOSURES BY RISK WEIGHTS:</t>
  </si>
  <si>
    <t>001 Total</t>
  </si>
  <si>
    <t>002 Central governments or central banks</t>
  </si>
  <si>
    <t>003 Regional governments or local authorities</t>
  </si>
  <si>
    <t>004 Public sector entities</t>
  </si>
  <si>
    <t>005 Multilateral developments banks</t>
  </si>
  <si>
    <t>006 International organisations</t>
  </si>
  <si>
    <t>007 Institutions</t>
  </si>
  <si>
    <t>008 Corporates</t>
  </si>
  <si>
    <t>009 Retail</t>
  </si>
  <si>
    <t>010 Secured by mortgages on immovable property</t>
  </si>
  <si>
    <t>011 Exposures in default</t>
  </si>
  <si>
    <t>012 Items associated with particularly high risk</t>
  </si>
  <si>
    <t>013 Covered bonds</t>
  </si>
  <si>
    <t>014 Claims on institutions and corporate with a short-term credit assessment</t>
  </si>
  <si>
    <t>015 Claims in the form of CIU</t>
  </si>
  <si>
    <t>016 Equity Exposures</t>
  </si>
  <si>
    <t>017 Other items</t>
  </si>
  <si>
    <t>Taxonomy</t>
  </si>
  <si>
    <t>Entity</t>
  </si>
  <si>
    <t>StartDate</t>
  </si>
  <si>
    <t>EndDate/Instant</t>
  </si>
  <si>
    <t>Unit</t>
  </si>
  <si>
    <t>Table</t>
  </si>
  <si>
    <t>C_07.00</t>
  </si>
  <si>
    <t>Exposures secured by mortgages on commercial immovable property</t>
  </si>
  <si>
    <t>290</t>
  </si>
  <si>
    <t>Exposures secured by mortgages on residential property</t>
  </si>
  <si>
    <t>310</t>
  </si>
  <si>
    <t>Of which: Arising from Counterparty Credit Risk</t>
  </si>
  <si>
    <t>Exposures in default subject to a risk weight of 100%</t>
  </si>
  <si>
    <t>300</t>
  </si>
  <si>
    <t>Exposures in default subject to a risk weight of 150%</t>
  </si>
  <si>
    <t>320</t>
  </si>
  <si>
    <t>C 07.00 - Credit and counterparty credit risks and free deliveries</t>
  </si>
  <si>
    <t>EUR</t>
  </si>
  <si>
    <t>CRD4-2.0-2013-12-COREP-CON</t>
  </si>
  <si>
    <t>C_07_00_014_001</t>
  </si>
  <si>
    <t>C_07_00_014_010</t>
  </si>
  <si>
    <t>C_07_00_014_020</t>
  </si>
  <si>
    <t>C_07_00_014_030</t>
  </si>
  <si>
    <t>C_07_00_014_040</t>
  </si>
  <si>
    <t>C_07_00_014_050</t>
  </si>
  <si>
    <t>C_07_00_014_060</t>
  </si>
  <si>
    <t>C_07_00_014_070</t>
  </si>
  <si>
    <t>C_07_00_014_080</t>
  </si>
  <si>
    <t>C_07_00_014_090</t>
  </si>
  <si>
    <t>C_07_00_014_100</t>
  </si>
  <si>
    <t>C_07_00_014_110</t>
  </si>
  <si>
    <t>C_07_00_014_120</t>
  </si>
  <si>
    <t>C_07_00_014_130</t>
  </si>
  <si>
    <t>C_07_00_014_140</t>
  </si>
  <si>
    <t>C_07_00_014_150</t>
  </si>
  <si>
    <t>C_07_00_014_160</t>
  </si>
  <si>
    <t>C_07_00_014_170</t>
  </si>
  <si>
    <t>C_07_00_014_180</t>
  </si>
  <si>
    <t>C_07_00_014_190</t>
  </si>
  <si>
    <t>C_07_00_014_200</t>
  </si>
  <si>
    <t>C_07_00_014_210</t>
  </si>
  <si>
    <t>C_07_00_014_220</t>
  </si>
  <si>
    <t>C_07_00_014_230</t>
  </si>
  <si>
    <t>C_07_00_014_240</t>
  </si>
  <si>
    <t>C_07_00_014_250</t>
  </si>
  <si>
    <t>C_07_00_014_260</t>
  </si>
  <si>
    <t>C_07_00_014_270</t>
  </si>
  <si>
    <t>C_07_00_014_280</t>
  </si>
  <si>
    <t>C_07_00_014_290</t>
  </si>
  <si>
    <t>C_07_00_014_300</t>
  </si>
  <si>
    <t>C_07_00_014_310</t>
  </si>
  <si>
    <t>C_07_00_014_320</t>
  </si>
  <si>
    <t>C_07_00_017_001</t>
  </si>
  <si>
    <t>C_07_00_017_020</t>
  </si>
  <si>
    <t>C_07_00_017_030</t>
  </si>
  <si>
    <t>C_07_00_017_040</t>
  </si>
  <si>
    <t>C_07_00_017_050</t>
  </si>
  <si>
    <t>C_07_00_017_060</t>
  </si>
  <si>
    <t>C_07_00_017_070</t>
  </si>
  <si>
    <t>C_07_00_017_080</t>
  </si>
  <si>
    <t>C_07_00_017_090</t>
  </si>
  <si>
    <t>C_07_00_017_100</t>
  </si>
  <si>
    <t>C_07_00_017_110</t>
  </si>
  <si>
    <t>C_07_00_017_120</t>
  </si>
  <si>
    <t>C_07_00_017_130</t>
  </si>
  <si>
    <t>C_07_00_017_140</t>
  </si>
  <si>
    <t>C_07_00_017_150</t>
  </si>
  <si>
    <t>C_07_00_017_160</t>
  </si>
  <si>
    <t>C_07_00_017_170</t>
  </si>
  <si>
    <t>C_07_00_017_180</t>
  </si>
  <si>
    <t>C_07_00_017_190</t>
  </si>
  <si>
    <t>C_07_00_017_200</t>
  </si>
  <si>
    <t>C_07_00_017_210</t>
  </si>
  <si>
    <t>C_07_00_017_220</t>
  </si>
  <si>
    <t>C_07_00_017_230</t>
  </si>
  <si>
    <t>C_07_00_017_240</t>
  </si>
  <si>
    <t>C_07_00_017_250</t>
  </si>
  <si>
    <t>C_07_00_017_260</t>
  </si>
  <si>
    <t>C_07_00_017_270</t>
  </si>
  <si>
    <t>C_07_00_017_280</t>
  </si>
  <si>
    <t>C_07_00_017_290</t>
  </si>
  <si>
    <t>C_07_00_017_300</t>
  </si>
  <si>
    <t>C_07_00_017_310</t>
  </si>
  <si>
    <t>C_07_00_017_320</t>
  </si>
  <si>
    <t>C_07_00_016_001</t>
  </si>
  <si>
    <t>C_07_00_016_020</t>
  </si>
  <si>
    <t>C_07_00_016_030</t>
  </si>
  <si>
    <t>C_07_00_016_040</t>
  </si>
  <si>
    <t>C_07_00_016_050</t>
  </si>
  <si>
    <t>C_07_00_016_060</t>
  </si>
  <si>
    <t>C_07_00_016_070</t>
  </si>
  <si>
    <t>C_07_00_016_080</t>
  </si>
  <si>
    <t>C_07_00_016_090</t>
  </si>
  <si>
    <t>C_07_00_016_100</t>
  </si>
  <si>
    <t>C_07_00_016_110</t>
  </si>
  <si>
    <t>C_07_00_016_120</t>
  </si>
  <si>
    <t>C_07_00_016_130</t>
  </si>
  <si>
    <t>C_07_00_016_140</t>
  </si>
  <si>
    <t>C_07_00_016_150</t>
  </si>
  <si>
    <t>C_07_00_016_160</t>
  </si>
  <si>
    <t>C_07_00_016_170</t>
  </si>
  <si>
    <t>C_07_00_016_180</t>
  </si>
  <si>
    <t>C_07_00_016_190</t>
  </si>
  <si>
    <t>C_07_00_016_200</t>
  </si>
  <si>
    <t>C_07_00_016_210</t>
  </si>
  <si>
    <t>C_07_00_016_220</t>
  </si>
  <si>
    <t>C_07_00_016_230</t>
  </si>
  <si>
    <t>C_07_00_016_240</t>
  </si>
  <si>
    <t>C_07_00_016_250</t>
  </si>
  <si>
    <t>C_07_00_016_260</t>
  </si>
  <si>
    <t>C_07_00_016_270</t>
  </si>
  <si>
    <t>C_07_00_016_280</t>
  </si>
  <si>
    <t>C_07_00_016_290</t>
  </si>
  <si>
    <t>C_07_00_016_300</t>
  </si>
  <si>
    <t>C_07_00_016_310</t>
  </si>
  <si>
    <t>C_07_00_016_320</t>
  </si>
  <si>
    <t>C_07_00_015_001</t>
  </si>
  <si>
    <t>C_07_00_015_020</t>
  </si>
  <si>
    <t>C_07_00_015_030</t>
  </si>
  <si>
    <t>C_07_00_015_040</t>
  </si>
  <si>
    <t>C_07_00_015_050</t>
  </si>
  <si>
    <t>C_07_00_015_060</t>
  </si>
  <si>
    <t>C_07_00_015_070</t>
  </si>
  <si>
    <t>C_07_00_015_080</t>
  </si>
  <si>
    <t>C_07_00_015_090</t>
  </si>
  <si>
    <t>C_07_00_015_100</t>
  </si>
  <si>
    <t>C_07_00_015_110</t>
  </si>
  <si>
    <t>C_07_00_015_120</t>
  </si>
  <si>
    <t>C_07_00_015_130</t>
  </si>
  <si>
    <t>C_07_00_015_140</t>
  </si>
  <si>
    <t>C_07_00_015_150</t>
  </si>
  <si>
    <t>C_07_00_015_160</t>
  </si>
  <si>
    <t>C_07_00_015_170</t>
  </si>
  <si>
    <t>C_07_00_015_180</t>
  </si>
  <si>
    <t>C_07_00_015_190</t>
  </si>
  <si>
    <t>C_07_00_015_200</t>
  </si>
  <si>
    <t>C_07_00_015_210</t>
  </si>
  <si>
    <t>C_07_00_015_220</t>
  </si>
  <si>
    <t>C_07_00_015_230</t>
  </si>
  <si>
    <t>C_07_00_015_240</t>
  </si>
  <si>
    <t>C_07_00_015_250</t>
  </si>
  <si>
    <t>C_07_00_015_260</t>
  </si>
  <si>
    <t>C_07_00_015_270</t>
  </si>
  <si>
    <t>C_07_00_015_280</t>
  </si>
  <si>
    <t>C_07_00_015_290</t>
  </si>
  <si>
    <t>C_07_00_015_300</t>
  </si>
  <si>
    <t>C_07_00_015_310</t>
  </si>
  <si>
    <t>C_07_00_015_320</t>
  </si>
  <si>
    <t>C_07_00_013_001</t>
  </si>
  <si>
    <t>C_07_00_013_020</t>
  </si>
  <si>
    <t>C_07_00_013_030</t>
  </si>
  <si>
    <t>C_07_00_013_040</t>
  </si>
  <si>
    <t>C_07_00_013_050</t>
  </si>
  <si>
    <t>C_07_00_013_060</t>
  </si>
  <si>
    <t>C_07_00_013_070</t>
  </si>
  <si>
    <t>C_07_00_013_080</t>
  </si>
  <si>
    <t>C_07_00_013_090</t>
  </si>
  <si>
    <t>C_07_00_013_100</t>
  </si>
  <si>
    <t>C_07_00_013_110</t>
  </si>
  <si>
    <t>C_07_00_013_120</t>
  </si>
  <si>
    <t>C_07_00_013_130</t>
  </si>
  <si>
    <t>C_07_00_013_140</t>
  </si>
  <si>
    <t>C_07_00_013_150</t>
  </si>
  <si>
    <t>C_07_00_013_160</t>
  </si>
  <si>
    <t>C_07_00_013_170</t>
  </si>
  <si>
    <t>C_07_00_013_180</t>
  </si>
  <si>
    <t>C_07_00_013_190</t>
  </si>
  <si>
    <t>C_07_00_013_200</t>
  </si>
  <si>
    <t>C_07_00_013_210</t>
  </si>
  <si>
    <t>C_07_00_013_220</t>
  </si>
  <si>
    <t>C_07_00_013_230</t>
  </si>
  <si>
    <t>C_07_00_013_240</t>
  </si>
  <si>
    <t>C_07_00_013_250</t>
  </si>
  <si>
    <t>C_07_00_013_260</t>
  </si>
  <si>
    <t>C_07_00_013_270</t>
  </si>
  <si>
    <t>C_07_00_013_280</t>
  </si>
  <si>
    <t>C_07_00_013_290</t>
  </si>
  <si>
    <t>C_07_00_013_300</t>
  </si>
  <si>
    <t>C_07_00_013_310</t>
  </si>
  <si>
    <t>C_07_00_013_320</t>
  </si>
  <si>
    <t>C_07_00_012_001</t>
  </si>
  <si>
    <t>C_07_00_012_020</t>
  </si>
  <si>
    <t>C_07_00_012_030</t>
  </si>
  <si>
    <t>C_07_00_012_040</t>
  </si>
  <si>
    <t>C_07_00_012_050</t>
  </si>
  <si>
    <t>C_07_00_012_060</t>
  </si>
  <si>
    <t>C_07_00_012_070</t>
  </si>
  <si>
    <t>C_07_00_012_080</t>
  </si>
  <si>
    <t>C_07_00_012_090</t>
  </si>
  <si>
    <t>C_07_00_012_100</t>
  </si>
  <si>
    <t>C_07_00_012_110</t>
  </si>
  <si>
    <t>C_07_00_012_120</t>
  </si>
  <si>
    <t>C_07_00_012_130</t>
  </si>
  <si>
    <t>C_07_00_012_140</t>
  </si>
  <si>
    <t>C_07_00_012_150</t>
  </si>
  <si>
    <t>C_07_00_012_160</t>
  </si>
  <si>
    <t>C_07_00_012_170</t>
  </si>
  <si>
    <t>C_07_00_012_180</t>
  </si>
  <si>
    <t>C_07_00_012_190</t>
  </si>
  <si>
    <t>C_07_00_012_200</t>
  </si>
  <si>
    <t>C_07_00_012_210</t>
  </si>
  <si>
    <t>C_07_00_012_220</t>
  </si>
  <si>
    <t>C_07_00_012_230</t>
  </si>
  <si>
    <t>C_07_00_012_240</t>
  </si>
  <si>
    <t>C_07_00_012_250</t>
  </si>
  <si>
    <t>C_07_00_012_260</t>
  </si>
  <si>
    <t>C_07_00_012_270</t>
  </si>
  <si>
    <t>C_07_00_012_280</t>
  </si>
  <si>
    <t>C_07_00_012_290</t>
  </si>
  <si>
    <t>C_07_00_012_300</t>
  </si>
  <si>
    <t>C_07_00_012_310</t>
  </si>
  <si>
    <t>C_07_00_012_320</t>
  </si>
  <si>
    <t>C_07_00_011_001</t>
  </si>
  <si>
    <t>C_07_00_011_020</t>
  </si>
  <si>
    <t>C_07_00_011_030</t>
  </si>
  <si>
    <t>C_07_00_011_040</t>
  </si>
  <si>
    <t>C_07_00_011_050</t>
  </si>
  <si>
    <t>C_07_00_011_060</t>
  </si>
  <si>
    <t>C_07_00_011_070</t>
  </si>
  <si>
    <t>C_07_00_011_080</t>
  </si>
  <si>
    <t>C_07_00_011_090</t>
  </si>
  <si>
    <t>C_07_00_011_100</t>
  </si>
  <si>
    <t>C_07_00_011_110</t>
  </si>
  <si>
    <t>C_07_00_011_120</t>
  </si>
  <si>
    <t>C_07_00_011_130</t>
  </si>
  <si>
    <t>C_07_00_011_140</t>
  </si>
  <si>
    <t>C_07_00_011_150</t>
  </si>
  <si>
    <t>C_07_00_011_160</t>
  </si>
  <si>
    <t>C_07_00_011_170</t>
  </si>
  <si>
    <t>C_07_00_011_180</t>
  </si>
  <si>
    <t>C_07_00_011_190</t>
  </si>
  <si>
    <t>C_07_00_011_200</t>
  </si>
  <si>
    <t>C_07_00_011_210</t>
  </si>
  <si>
    <t>C_07_00_011_220</t>
  </si>
  <si>
    <t>C_07_00_011_230</t>
  </si>
  <si>
    <t>C_07_00_011_240</t>
  </si>
  <si>
    <t>C_07_00_011_250</t>
  </si>
  <si>
    <t>C_07_00_011_260</t>
  </si>
  <si>
    <t>C_07_00_011_270</t>
  </si>
  <si>
    <t>C_07_00_011_280</t>
  </si>
  <si>
    <t>C_07_00_011_290</t>
  </si>
  <si>
    <t>C_07_00_011_300</t>
  </si>
  <si>
    <t>C_07_00_011_310</t>
  </si>
  <si>
    <t>C_07_00_011_320</t>
  </si>
  <si>
    <t>C_07_00_010_001</t>
  </si>
  <si>
    <t>C_07_00_010_020</t>
  </si>
  <si>
    <t>C_07_00_010_030</t>
  </si>
  <si>
    <t>C_07_00_010_040</t>
  </si>
  <si>
    <t>C_07_00_010_050</t>
  </si>
  <si>
    <t>C_07_00_010_060</t>
  </si>
  <si>
    <t>C_07_00_010_070</t>
  </si>
  <si>
    <t>C_07_00_010_080</t>
  </si>
  <si>
    <t>C_07_00_010_090</t>
  </si>
  <si>
    <t>C_07_00_010_100</t>
  </si>
  <si>
    <t>C_07_00_010_110</t>
  </si>
  <si>
    <t>C_07_00_010_120</t>
  </si>
  <si>
    <t>C_07_00_010_130</t>
  </si>
  <si>
    <t>C_07_00_010_140</t>
  </si>
  <si>
    <t>C_07_00_010_150</t>
  </si>
  <si>
    <t>C_07_00_010_160</t>
  </si>
  <si>
    <t>C_07_00_010_170</t>
  </si>
  <si>
    <t>C_07_00_010_180</t>
  </si>
  <si>
    <t>C_07_00_010_190</t>
  </si>
  <si>
    <t>C_07_00_010_200</t>
  </si>
  <si>
    <t>C_07_00_010_210</t>
  </si>
  <si>
    <t>C_07_00_010_220</t>
  </si>
  <si>
    <t>C_07_00_010_230</t>
  </si>
  <si>
    <t>C_07_00_010_240</t>
  </si>
  <si>
    <t>C_07_00_010_250</t>
  </si>
  <si>
    <t>C_07_00_010_260</t>
  </si>
  <si>
    <t>C_07_00_010_270</t>
  </si>
  <si>
    <t>C_07_00_010_280</t>
  </si>
  <si>
    <t>C_07_00_010_290</t>
  </si>
  <si>
    <t>C_07_00_010_300</t>
  </si>
  <si>
    <t>C_07_00_010_310</t>
  </si>
  <si>
    <t>C_07_00_010_320</t>
  </si>
  <si>
    <t>C_07_00_009_001</t>
  </si>
  <si>
    <t>C_07_00_009_020</t>
  </si>
  <si>
    <t>C_07_00_009_030</t>
  </si>
  <si>
    <t>C_07_00_009_040</t>
  </si>
  <si>
    <t>C_07_00_009_050</t>
  </si>
  <si>
    <t>C_07_00_009_060</t>
  </si>
  <si>
    <t>C_07_00_009_070</t>
  </si>
  <si>
    <t>C_07_00_009_080</t>
  </si>
  <si>
    <t>C_07_00_009_090</t>
  </si>
  <si>
    <t>C_07_00_009_100</t>
  </si>
  <si>
    <t>C_07_00_009_110</t>
  </si>
  <si>
    <t>C_07_00_009_120</t>
  </si>
  <si>
    <t>C_07_00_009_130</t>
  </si>
  <si>
    <t>C_07_00_009_140</t>
  </si>
  <si>
    <t>C_07_00_009_150</t>
  </si>
  <si>
    <t>C_07_00_009_160</t>
  </si>
  <si>
    <t>C_07_00_009_170</t>
  </si>
  <si>
    <t>C_07_00_009_180</t>
  </si>
  <si>
    <t>C_07_00_009_190</t>
  </si>
  <si>
    <t>C_07_00_009_200</t>
  </si>
  <si>
    <t>C_07_00_009_210</t>
  </si>
  <si>
    <t>C_07_00_009_220</t>
  </si>
  <si>
    <t>C_07_00_009_230</t>
  </si>
  <si>
    <t>C_07_00_009_240</t>
  </si>
  <si>
    <t>C_07_00_009_250</t>
  </si>
  <si>
    <t>C_07_00_009_260</t>
  </si>
  <si>
    <t>C_07_00_009_270</t>
  </si>
  <si>
    <t>C_07_00_009_280</t>
  </si>
  <si>
    <t>C_07_00_009_290</t>
  </si>
  <si>
    <t>C_07_00_009_300</t>
  </si>
  <si>
    <t>C_07_00_009_310</t>
  </si>
  <si>
    <t>C_07_00_009_320</t>
  </si>
  <si>
    <t>C_07_00_008_001</t>
  </si>
  <si>
    <t>C_07_00_008_020</t>
  </si>
  <si>
    <t>C_07_00_008_030</t>
  </si>
  <si>
    <t>C_07_00_008_040</t>
  </si>
  <si>
    <t>C_07_00_008_050</t>
  </si>
  <si>
    <t>C_07_00_008_060</t>
  </si>
  <si>
    <t>C_07_00_008_070</t>
  </si>
  <si>
    <t>C_07_00_008_080</t>
  </si>
  <si>
    <t>C_07_00_008_090</t>
  </si>
  <si>
    <t>C_07_00_008_100</t>
  </si>
  <si>
    <t>C_07_00_008_110</t>
  </si>
  <si>
    <t>C_07_00_008_120</t>
  </si>
  <si>
    <t>C_07_00_008_130</t>
  </si>
  <si>
    <t>C_07_00_008_140</t>
  </si>
  <si>
    <t>C_07_00_008_150</t>
  </si>
  <si>
    <t>C_07_00_008_160</t>
  </si>
  <si>
    <t>C_07_00_008_170</t>
  </si>
  <si>
    <t>C_07_00_008_180</t>
  </si>
  <si>
    <t>C_07_00_008_190</t>
  </si>
  <si>
    <t>C_07_00_008_200</t>
  </si>
  <si>
    <t>C_07_00_008_210</t>
  </si>
  <si>
    <t>C_07_00_008_220</t>
  </si>
  <si>
    <t>C_07_00_008_230</t>
  </si>
  <si>
    <t>C_07_00_008_240</t>
  </si>
  <si>
    <t>C_07_00_008_250</t>
  </si>
  <si>
    <t>C_07_00_008_260</t>
  </si>
  <si>
    <t>C_07_00_008_270</t>
  </si>
  <si>
    <t>C_07_00_008_280</t>
  </si>
  <si>
    <t>C_07_00_008_290</t>
  </si>
  <si>
    <t>C_07_00_008_300</t>
  </si>
  <si>
    <t>C_07_00_008_310</t>
  </si>
  <si>
    <t>C_07_00_008_320</t>
  </si>
  <si>
    <t>C_07_00_007_001</t>
  </si>
  <si>
    <t>C_07_00_007_020</t>
  </si>
  <si>
    <t>C_07_00_007_030</t>
  </si>
  <si>
    <t>C_07_00_007_040</t>
  </si>
  <si>
    <t>C_07_00_007_050</t>
  </si>
  <si>
    <t>C_07_00_007_060</t>
  </si>
  <si>
    <t>C_07_00_007_070</t>
  </si>
  <si>
    <t>C_07_00_007_080</t>
  </si>
  <si>
    <t>C_07_00_007_090</t>
  </si>
  <si>
    <t>C_07_00_007_100</t>
  </si>
  <si>
    <t>C_07_00_007_110</t>
  </si>
  <si>
    <t>C_07_00_007_120</t>
  </si>
  <si>
    <t>C_07_00_007_130</t>
  </si>
  <si>
    <t>C_07_00_007_140</t>
  </si>
  <si>
    <t>C_07_00_007_150</t>
  </si>
  <si>
    <t>C_07_00_007_160</t>
  </si>
  <si>
    <t>C_07_00_007_170</t>
  </si>
  <si>
    <t>C_07_00_007_180</t>
  </si>
  <si>
    <t>C_07_00_007_190</t>
  </si>
  <si>
    <t>C_07_00_007_200</t>
  </si>
  <si>
    <t>C_07_00_007_210</t>
  </si>
  <si>
    <t>C_07_00_007_220</t>
  </si>
  <si>
    <t>C_07_00_007_230</t>
  </si>
  <si>
    <t>C_07_00_007_240</t>
  </si>
  <si>
    <t>C_07_00_007_250</t>
  </si>
  <si>
    <t>C_07_00_007_260</t>
  </si>
  <si>
    <t>C_07_00_007_270</t>
  </si>
  <si>
    <t>C_07_00_007_280</t>
  </si>
  <si>
    <t>C_07_00_007_290</t>
  </si>
  <si>
    <t>C_07_00_007_300</t>
  </si>
  <si>
    <t>C_07_00_007_310</t>
  </si>
  <si>
    <t>C_07_00_007_320</t>
  </si>
  <si>
    <t>C_07_00_006_001</t>
  </si>
  <si>
    <t>C_07_00_006_020</t>
  </si>
  <si>
    <t>C_07_00_006_030</t>
  </si>
  <si>
    <t>C_07_00_006_040</t>
  </si>
  <si>
    <t>C_07_00_006_050</t>
  </si>
  <si>
    <t>C_07_00_006_060</t>
  </si>
  <si>
    <t>C_07_00_006_070</t>
  </si>
  <si>
    <t>C_07_00_006_080</t>
  </si>
  <si>
    <t>C_07_00_006_090</t>
  </si>
  <si>
    <t>C_07_00_006_100</t>
  </si>
  <si>
    <t>C_07_00_006_110</t>
  </si>
  <si>
    <t>C_07_00_006_120</t>
  </si>
  <si>
    <t>C_07_00_006_130</t>
  </si>
  <si>
    <t>C_07_00_006_140</t>
  </si>
  <si>
    <t>C_07_00_006_150</t>
  </si>
  <si>
    <t>C_07_00_006_160</t>
  </si>
  <si>
    <t>C_07_00_006_170</t>
  </si>
  <si>
    <t>C_07_00_006_180</t>
  </si>
  <si>
    <t>C_07_00_006_190</t>
  </si>
  <si>
    <t>C_07_00_006_200</t>
  </si>
  <si>
    <t>C_07_00_006_210</t>
  </si>
  <si>
    <t>C_07_00_006_220</t>
  </si>
  <si>
    <t>C_07_00_006_230</t>
  </si>
  <si>
    <t>C_07_00_006_240</t>
  </si>
  <si>
    <t>C_07_00_006_250</t>
  </si>
  <si>
    <t>C_07_00_006_260</t>
  </si>
  <si>
    <t>C_07_00_006_270</t>
  </si>
  <si>
    <t>C_07_00_006_280</t>
  </si>
  <si>
    <t>C_07_00_006_290</t>
  </si>
  <si>
    <t>C_07_00_006_300</t>
  </si>
  <si>
    <t>C_07_00_006_310</t>
  </si>
  <si>
    <t>C_07_00_006_320</t>
  </si>
  <si>
    <t>C_07_00_005_001</t>
  </si>
  <si>
    <t>C_07_00_005_020</t>
  </si>
  <si>
    <t>C_07_00_005_030</t>
  </si>
  <si>
    <t>C_07_00_005_040</t>
  </si>
  <si>
    <t>C_07_00_005_050</t>
  </si>
  <si>
    <t>C_07_00_005_060</t>
  </si>
  <si>
    <t>C_07_00_005_070</t>
  </si>
  <si>
    <t>C_07_00_005_080</t>
  </si>
  <si>
    <t>C_07_00_005_090</t>
  </si>
  <si>
    <t>C_07_00_005_100</t>
  </si>
  <si>
    <t>C_07_00_005_110</t>
  </si>
  <si>
    <t>C_07_00_005_120</t>
  </si>
  <si>
    <t>C_07_00_005_130</t>
  </si>
  <si>
    <t>C_07_00_005_140</t>
  </si>
  <si>
    <t>C_07_00_005_150</t>
  </si>
  <si>
    <t>C_07_00_005_160</t>
  </si>
  <si>
    <t>C_07_00_005_170</t>
  </si>
  <si>
    <t>C_07_00_005_180</t>
  </si>
  <si>
    <t>C_07_00_005_190</t>
  </si>
  <si>
    <t>C_07_00_005_200</t>
  </si>
  <si>
    <t>C_07_00_005_210</t>
  </si>
  <si>
    <t>C_07_00_005_220</t>
  </si>
  <si>
    <t>C_07_00_005_230</t>
  </si>
  <si>
    <t>C_07_00_005_240</t>
  </si>
  <si>
    <t>C_07_00_005_250</t>
  </si>
  <si>
    <t>C_07_00_005_260</t>
  </si>
  <si>
    <t>C_07_00_005_270</t>
  </si>
  <si>
    <t>C_07_00_005_280</t>
  </si>
  <si>
    <t>C_07_00_005_290</t>
  </si>
  <si>
    <t>C_07_00_005_300</t>
  </si>
  <si>
    <t>C_07_00_005_310</t>
  </si>
  <si>
    <t>C_07_00_005_320</t>
  </si>
  <si>
    <t>C_07_00_004_001</t>
  </si>
  <si>
    <t>C_07_00_004_020</t>
  </si>
  <si>
    <t>C_07_00_004_030</t>
  </si>
  <si>
    <t>C_07_00_004_040</t>
  </si>
  <si>
    <t>C_07_00_004_050</t>
  </si>
  <si>
    <t>C_07_00_004_060</t>
  </si>
  <si>
    <t>C_07_00_004_070</t>
  </si>
  <si>
    <t>C_07_00_004_080</t>
  </si>
  <si>
    <t>C_07_00_004_090</t>
  </si>
  <si>
    <t>C_07_00_004_100</t>
  </si>
  <si>
    <t>C_07_00_004_110</t>
  </si>
  <si>
    <t>C_07_00_004_120</t>
  </si>
  <si>
    <t>C_07_00_004_130</t>
  </si>
  <si>
    <t>C_07_00_004_140</t>
  </si>
  <si>
    <t>C_07_00_004_150</t>
  </si>
  <si>
    <t>C_07_00_004_160</t>
  </si>
  <si>
    <t>C_07_00_004_170</t>
  </si>
  <si>
    <t>C_07_00_004_180</t>
  </si>
  <si>
    <t>C_07_00_004_190</t>
  </si>
  <si>
    <t>C_07_00_004_200</t>
  </si>
  <si>
    <t>C_07_00_004_210</t>
  </si>
  <si>
    <t>C_07_00_004_220</t>
  </si>
  <si>
    <t>C_07_00_004_230</t>
  </si>
  <si>
    <t>C_07_00_004_240</t>
  </si>
  <si>
    <t>C_07_00_004_250</t>
  </si>
  <si>
    <t>C_07_00_004_260</t>
  </si>
  <si>
    <t>C_07_00_004_270</t>
  </si>
  <si>
    <t>C_07_00_004_280</t>
  </si>
  <si>
    <t>C_07_00_004_290</t>
  </si>
  <si>
    <t>C_07_00_004_300</t>
  </si>
  <si>
    <t>C_07_00_004_310</t>
  </si>
  <si>
    <t>C_07_00_004_320</t>
  </si>
  <si>
    <t>C_07_00_003_001</t>
  </si>
  <si>
    <t>C_07_00_003_020</t>
  </si>
  <si>
    <t>C_07_00_003_030</t>
  </si>
  <si>
    <t>C_07_00_003_040</t>
  </si>
  <si>
    <t>C_07_00_003_050</t>
  </si>
  <si>
    <t>C_07_00_003_060</t>
  </si>
  <si>
    <t>C_07_00_003_070</t>
  </si>
  <si>
    <t>C_07_00_003_080</t>
  </si>
  <si>
    <t>C_07_00_003_090</t>
  </si>
  <si>
    <t>C_07_00_003_100</t>
  </si>
  <si>
    <t>C_07_00_003_110</t>
  </si>
  <si>
    <t>C_07_00_003_120</t>
  </si>
  <si>
    <t>C_07_00_003_130</t>
  </si>
  <si>
    <t>C_07_00_003_140</t>
  </si>
  <si>
    <t>C_07_00_003_150</t>
  </si>
  <si>
    <t>C_07_00_003_160</t>
  </si>
  <si>
    <t>C_07_00_003_170</t>
  </si>
  <si>
    <t>C_07_00_003_180</t>
  </si>
  <si>
    <t>C_07_00_003_190</t>
  </si>
  <si>
    <t>C_07_00_003_200</t>
  </si>
  <si>
    <t>C_07_00_003_210</t>
  </si>
  <si>
    <t>C_07_00_003_220</t>
  </si>
  <si>
    <t>C_07_00_003_230</t>
  </si>
  <si>
    <t>C_07_00_003_240</t>
  </si>
  <si>
    <t>C_07_00_003_250</t>
  </si>
  <si>
    <t>C_07_00_003_260</t>
  </si>
  <si>
    <t>C_07_00_003_270</t>
  </si>
  <si>
    <t>C_07_00_003_280</t>
  </si>
  <si>
    <t>C_07_00_003_290</t>
  </si>
  <si>
    <t>C_07_00_003_300</t>
  </si>
  <si>
    <t>C_07_00_003_310</t>
  </si>
  <si>
    <t>C_07_00_003_320</t>
  </si>
  <si>
    <t>C_07_00_002_001</t>
  </si>
  <si>
    <t>C_07_00_002_020</t>
  </si>
  <si>
    <t>C_07_00_002_030</t>
  </si>
  <si>
    <t>C_07_00_002_040</t>
  </si>
  <si>
    <t>C_07_00_002_050</t>
  </si>
  <si>
    <t>C_07_00_002_060</t>
  </si>
  <si>
    <t>C_07_00_002_070</t>
  </si>
  <si>
    <t>C_07_00_002_080</t>
  </si>
  <si>
    <t>C_07_00_002_090</t>
  </si>
  <si>
    <t>C_07_00_002_100</t>
  </si>
  <si>
    <t>C_07_00_002_110</t>
  </si>
  <si>
    <t>C_07_00_002_120</t>
  </si>
  <si>
    <t>C_07_00_002_130</t>
  </si>
  <si>
    <t>C_07_00_002_140</t>
  </si>
  <si>
    <t>C_07_00_002_150</t>
  </si>
  <si>
    <t>C_07_00_002_160</t>
  </si>
  <si>
    <t>C_07_00_002_170</t>
  </si>
  <si>
    <t>C_07_00_002_180</t>
  </si>
  <si>
    <t>C_07_00_002_190</t>
  </si>
  <si>
    <t>C_07_00_002_200</t>
  </si>
  <si>
    <t>C_07_00_002_210</t>
  </si>
  <si>
    <t>C_07_00_002_220</t>
  </si>
  <si>
    <t>C_07_00_002_230</t>
  </si>
  <si>
    <t>C_07_00_002_240</t>
  </si>
  <si>
    <t>C_07_00_002_250</t>
  </si>
  <si>
    <t>C_07_00_002_260</t>
  </si>
  <si>
    <t>C_07_00_002_270</t>
  </si>
  <si>
    <t>C_07_00_002_280</t>
  </si>
  <si>
    <t>C_07_00_002_290</t>
  </si>
  <si>
    <t>C_07_00_002_300</t>
  </si>
  <si>
    <t>C_07_00_002_310</t>
  </si>
  <si>
    <t>C_07_00_002_320</t>
  </si>
  <si>
    <t>C_07_00_001_001</t>
  </si>
  <si>
    <t>C_07_00_001_020</t>
  </si>
  <si>
    <t>C_07_00_001_030</t>
  </si>
  <si>
    <t>C_07_00_001_040</t>
  </si>
  <si>
    <t>C_07_00_001_050</t>
  </si>
  <si>
    <t>C_07_00_001_060</t>
  </si>
  <si>
    <t>C_07_00_001_070</t>
  </si>
  <si>
    <t>C_07_00_001_080</t>
  </si>
  <si>
    <t>C_07_00_001_090</t>
  </si>
  <si>
    <t>C_07_00_001_100</t>
  </si>
  <si>
    <t>C_07_00_001_110</t>
  </si>
  <si>
    <t>C_07_00_001_120</t>
  </si>
  <si>
    <t>C_07_00_001_130</t>
  </si>
  <si>
    <t>C_07_00_001_140</t>
  </si>
  <si>
    <t>C_07_00_001_150</t>
  </si>
  <si>
    <t>C_07_00_001_160</t>
  </si>
  <si>
    <t>C_07_00_001_170</t>
  </si>
  <si>
    <t>C_07_00_001_180</t>
  </si>
  <si>
    <t>C_07_00_001_190</t>
  </si>
  <si>
    <t>C_07_00_001_200</t>
  </si>
  <si>
    <t>C_07_00_001_210</t>
  </si>
  <si>
    <t>C_07_00_001_220</t>
  </si>
  <si>
    <t>C_07_00_001_230</t>
  </si>
  <si>
    <t>C_07_00_001_240</t>
  </si>
  <si>
    <t>C_07_00_001_250</t>
  </si>
  <si>
    <t>C_07_00_001_260</t>
  </si>
  <si>
    <t>C_07_00_001_270</t>
  </si>
  <si>
    <t>C_07_00_001_280</t>
  </si>
  <si>
    <t>C_07_00_001_290</t>
  </si>
  <si>
    <t>C_07_00_001_300</t>
  </si>
  <si>
    <t>C_07_00_001_310</t>
  </si>
  <si>
    <t>C_07_00_001_320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</si>
</sst>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.00_-;\-* #,##0.00_-;_-* \-??_-;_-@_-"/>
    <numFmt numFmtId="165" formatCode="#,##0\ _€"/>
    <numFmt numFmtId="166" formatCode="0.0000"/>
    <numFmt numFmtId="167" formatCode="dd/mm/yyyy;@"/>
  </numFmts>
  <fonts count="50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6"/>
      <name val="Verdana"/>
      <family val="2"/>
    </font>
    <font>
      <sz val="11"/>
      <name val="Verdana"/>
      <family val="2"/>
    </font>
    <font>
      <sz val="9"/>
      <color theme="1"/>
      <name val="Calibri"/>
      <family val="2"/>
      <scheme val="minor"/>
    </font>
    <font>
      <sz val="9"/>
      <name val="Verdana"/>
      <family val="2"/>
    </font>
    <font>
      <sz val="11"/>
      <color theme="1"/>
      <name val="Verdana"/>
      <family val="2"/>
    </font>
    <font>
      <b/>
      <sz val="11"/>
      <name val="Verdana"/>
      <family val="2"/>
    </font>
    <font>
      <i/>
      <sz val="11"/>
      <name val="Verdana"/>
      <family val="2"/>
    </font>
    <font>
      <sz val="8"/>
      <color theme="1"/>
      <name val="Calibri"/>
      <family val="2"/>
      <scheme val="minor"/>
    </font>
    <font>
      <sz val="8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218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" fillId="0" borderId="0"/>
    <xf numFmtId="0" fontId="3" fillId="0" borderId="0"/>
    <xf numFmtId="0" fontId="3" fillId="0" borderId="0"/>
  </cellStyleXfs>
  <cellXfs count="225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40" fillId="28" borderId="2" xfId="0" applyFont="1" applyFill="1" applyBorder="1" applyAlignment="1">
      <alignment horizontal="center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7" fontId="0" fillId="0" borderId="2" xfId="0" applyNumberFormat="1" applyBorder="1" applyProtection="1">
      <protection locked="0"/>
    </xf>
    <xf numFmtId="0" fontId="43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/>
    </xf>
    <xf numFmtId="166" fontId="0" fillId="0" borderId="0" xfId="0" applyNumberFormat="1" applyProtection="1"/>
    <xf numFmtId="1" fontId="0" fillId="0" borderId="0" xfId="0" applyNumberFormat="1" applyProtection="1"/>
    <xf numFmtId="0" fontId="44" fillId="0" borderId="0" xfId="215" applyFont="1" applyFill="1" applyProtection="1"/>
    <xf numFmtId="0" fontId="40" fillId="28" borderId="2" xfId="0" applyFont="1" applyFill="1" applyBorder="1" applyAlignment="1" applyProtection="1">
      <alignment horizontal="center" vertical="center"/>
    </xf>
    <xf numFmtId="0" fontId="0" fillId="28" borderId="5" xfId="0" applyFill="1" applyBorder="1" applyAlignment="1" applyProtection="1">
      <alignment horizontal="left" vertical="top" wrapText="1"/>
    </xf>
    <xf numFmtId="166" fontId="0" fillId="28" borderId="17" xfId="0" applyNumberFormat="1" applyFill="1" applyBorder="1" applyAlignment="1" applyProtection="1">
      <alignment horizontal="left" vertical="top" wrapText="1"/>
    </xf>
    <xf numFmtId="0" fontId="0" fillId="28" borderId="17" xfId="0" applyFill="1" applyBorder="1" applyAlignment="1" applyProtection="1">
      <alignment horizontal="left" vertical="top" wrapText="1"/>
    </xf>
    <xf numFmtId="9" fontId="0" fillId="28" borderId="5" xfId="0" applyNumberFormat="1" applyFill="1" applyBorder="1" applyAlignment="1" applyProtection="1">
      <alignment horizontal="left" vertical="top" wrapText="1"/>
    </xf>
    <xf numFmtId="166" fontId="0" fillId="28" borderId="5" xfId="0" applyNumberFormat="1" applyFill="1" applyBorder="1" applyAlignment="1" applyProtection="1">
      <alignment horizontal="left" vertical="top" wrapText="1"/>
    </xf>
    <xf numFmtId="1" fontId="0" fillId="28" borderId="5" xfId="0" applyNumberFormat="1" applyFill="1" applyBorder="1" applyAlignment="1" applyProtection="1">
      <alignment horizontal="left" vertical="top" wrapText="1"/>
    </xf>
    <xf numFmtId="166" fontId="0" fillId="28" borderId="4" xfId="0" applyNumberFormat="1" applyFill="1" applyBorder="1" applyAlignment="1" applyProtection="1">
      <alignment horizontal="left" vertical="top" wrapText="1"/>
    </xf>
    <xf numFmtId="0" fontId="0" fillId="28" borderId="4" xfId="0" applyFill="1" applyBorder="1" applyAlignment="1" applyProtection="1">
      <alignment horizontal="left" vertical="top" wrapText="1"/>
    </xf>
    <xf numFmtId="0" fontId="0" fillId="28" borderId="2" xfId="0" applyFill="1" applyBorder="1" applyAlignment="1" applyProtection="1">
      <alignment horizontal="left" vertical="top" wrapText="1"/>
    </xf>
    <xf numFmtId="1" fontId="0" fillId="28" borderId="4" xfId="0" applyNumberFormat="1" applyFill="1" applyBorder="1" applyAlignment="1" applyProtection="1">
      <alignment horizontal="left" vertical="top" wrapText="1"/>
    </xf>
    <xf numFmtId="166" fontId="0" fillId="28" borderId="2" xfId="0" quotePrefix="1" applyNumberFormat="1" applyFill="1" applyBorder="1" applyAlignment="1" applyProtection="1">
      <alignment horizontal="left" vertical="top" wrapText="1"/>
    </xf>
    <xf numFmtId="0" fontId="0" fillId="28" borderId="2" xfId="0" quotePrefix="1" applyFill="1" applyBorder="1" applyAlignment="1" applyProtection="1">
      <alignment horizontal="left" vertical="top" wrapText="1"/>
    </xf>
    <xf numFmtId="1" fontId="0" fillId="28" borderId="2" xfId="0" quotePrefix="1" applyNumberFormat="1" applyFill="1" applyBorder="1" applyAlignment="1" applyProtection="1">
      <alignment horizontal="left" vertical="top" wrapText="1"/>
    </xf>
    <xf numFmtId="0" fontId="46" fillId="3" borderId="4" xfId="216" applyFont="1" applyFill="1" applyBorder="1" applyAlignment="1" applyProtection="1">
      <alignment horizontal="left" vertical="center" wrapText="1"/>
    </xf>
    <xf numFmtId="0" fontId="0" fillId="28" borderId="2" xfId="0" quotePrefix="1" applyFill="1" applyBorder="1" applyAlignment="1" applyProtection="1">
      <alignment horizontal="center" vertical="center"/>
    </xf>
    <xf numFmtId="3" fontId="42" fillId="0" borderId="29" xfId="216" quotePrefix="1" applyNumberFormat="1" applyFont="1" applyFill="1" applyBorder="1" applyAlignment="1" applyProtection="1">
      <alignment horizontal="center" vertical="center" wrapText="1"/>
    </xf>
    <xf numFmtId="9" fontId="42" fillId="31" borderId="30" xfId="216" quotePrefix="1" applyNumberFormat="1" applyFont="1" applyFill="1" applyBorder="1" applyAlignment="1" applyProtection="1">
      <alignment horizontal="center" vertical="center" wrapText="1"/>
    </xf>
    <xf numFmtId="3" fontId="42" fillId="0" borderId="30" xfId="216" quotePrefix="1" applyNumberFormat="1" applyFont="1" applyFill="1" applyBorder="1" applyAlignment="1" applyProtection="1">
      <alignment horizontal="center" vertical="center" wrapText="1"/>
    </xf>
    <xf numFmtId="3" fontId="42" fillId="0" borderId="30" xfId="216" applyNumberFormat="1" applyFont="1" applyFill="1" applyBorder="1" applyAlignment="1" applyProtection="1">
      <alignment horizontal="center" vertical="center" wrapText="1"/>
    </xf>
    <xf numFmtId="3" fontId="42" fillId="0" borderId="31" xfId="216" applyNumberFormat="1" applyFont="1" applyFill="1" applyBorder="1" applyAlignment="1" applyProtection="1">
      <alignment horizontal="center" vertical="center" wrapText="1"/>
    </xf>
    <xf numFmtId="0" fontId="46" fillId="0" borderId="2" xfId="216" applyFont="1" applyFill="1" applyBorder="1" applyAlignment="1" applyProtection="1">
      <alignment horizontal="left" vertical="center" wrapText="1"/>
    </xf>
    <xf numFmtId="3" fontId="42" fillId="0" borderId="27" xfId="171" applyNumberFormat="1" applyFont="1" applyFill="1" applyBorder="1" applyAlignment="1" applyProtection="1">
      <alignment horizontal="center" vertical="center"/>
    </xf>
    <xf numFmtId="9" fontId="42" fillId="31" borderId="25" xfId="216" quotePrefix="1" applyNumberFormat="1" applyFont="1" applyFill="1" applyBorder="1" applyAlignment="1" applyProtection="1">
      <alignment horizontal="center" vertical="center" wrapText="1"/>
    </xf>
    <xf numFmtId="3" fontId="42" fillId="0" borderId="25" xfId="216" quotePrefix="1" applyNumberFormat="1" applyFont="1" applyFill="1" applyBorder="1" applyAlignment="1" applyProtection="1">
      <alignment horizontal="center" vertical="center" wrapText="1"/>
    </xf>
    <xf numFmtId="3" fontId="42" fillId="0" borderId="25" xfId="216" applyNumberFormat="1" applyFont="1" applyFill="1" applyBorder="1" applyAlignment="1" applyProtection="1">
      <alignment horizontal="center" vertical="center" wrapText="1"/>
    </xf>
    <xf numFmtId="0" fontId="42" fillId="29" borderId="25" xfId="216" applyFont="1" applyFill="1" applyBorder="1" applyAlignment="1" applyProtection="1">
      <alignment horizontal="center" vertical="center" wrapText="1"/>
    </xf>
    <xf numFmtId="0" fontId="42" fillId="29" borderId="28" xfId="216" applyFont="1" applyFill="1" applyBorder="1" applyAlignment="1" applyProtection="1">
      <alignment horizontal="center" vertical="center" wrapText="1"/>
    </xf>
    <xf numFmtId="0" fontId="46" fillId="32" borderId="2" xfId="216" applyFont="1" applyFill="1" applyBorder="1" applyAlignment="1" applyProtection="1">
      <alignment horizontal="left" vertical="center" wrapText="1"/>
    </xf>
    <xf numFmtId="3" fontId="42" fillId="32" borderId="27" xfId="216" quotePrefix="1" applyNumberFormat="1" applyFont="1" applyFill="1" applyBorder="1" applyAlignment="1" applyProtection="1">
      <alignment horizontal="center" vertical="center" wrapText="1"/>
    </xf>
    <xf numFmtId="3" fontId="42" fillId="32" borderId="25" xfId="216" quotePrefix="1" applyNumberFormat="1" applyFont="1" applyFill="1" applyBorder="1" applyAlignment="1" applyProtection="1">
      <alignment horizontal="center" vertical="center" wrapText="1"/>
    </xf>
    <xf numFmtId="3" fontId="42" fillId="32" borderId="25" xfId="216" applyNumberFormat="1" applyFont="1" applyFill="1" applyBorder="1" applyAlignment="1" applyProtection="1">
      <alignment horizontal="center" vertical="center" wrapText="1"/>
    </xf>
    <xf numFmtId="3" fontId="42" fillId="0" borderId="27" xfId="216" quotePrefix="1" applyNumberFormat="1" applyFont="1" applyFill="1" applyBorder="1" applyAlignment="1" applyProtection="1">
      <alignment horizontal="center" vertical="center" wrapText="1"/>
    </xf>
    <xf numFmtId="3" fontId="45" fillId="0" borderId="25" xfId="216" applyNumberFormat="1" applyFont="1" applyFill="1" applyBorder="1" applyAlignment="1" applyProtection="1">
      <alignment horizontal="center" vertical="center" wrapText="1"/>
    </xf>
    <xf numFmtId="3" fontId="42" fillId="0" borderId="27" xfId="216" applyNumberFormat="1" applyFont="1" applyFill="1" applyBorder="1" applyAlignment="1" applyProtection="1">
      <alignment horizontal="center" vertical="center" wrapText="1"/>
    </xf>
    <xf numFmtId="3" fontId="42" fillId="0" borderId="36" xfId="216" applyNumberFormat="1" applyFont="1" applyFill="1" applyBorder="1" applyAlignment="1" applyProtection="1">
      <alignment horizontal="center" vertical="center" wrapText="1"/>
    </xf>
    <xf numFmtId="9" fontId="42" fillId="31" borderId="37" xfId="216" quotePrefix="1" applyNumberFormat="1" applyFont="1" applyFill="1" applyBorder="1" applyAlignment="1" applyProtection="1">
      <alignment horizontal="center" vertical="center" wrapText="1"/>
    </xf>
    <xf numFmtId="3" fontId="42" fillId="0" borderId="37" xfId="216" quotePrefix="1" applyNumberFormat="1" applyFont="1" applyFill="1" applyBorder="1" applyAlignment="1" applyProtection="1">
      <alignment horizontal="center" vertical="center" wrapText="1"/>
    </xf>
    <xf numFmtId="3" fontId="42" fillId="0" borderId="37" xfId="216" applyNumberFormat="1" applyFont="1" applyFill="1" applyBorder="1" applyAlignment="1" applyProtection="1">
      <alignment horizontal="center" vertical="center" wrapText="1"/>
    </xf>
    <xf numFmtId="3" fontId="42" fillId="32" borderId="37" xfId="216" applyNumberFormat="1" applyFont="1" applyFill="1" applyBorder="1" applyAlignment="1" applyProtection="1">
      <alignment horizontal="center" vertical="center" wrapText="1"/>
    </xf>
    <xf numFmtId="0" fontId="42" fillId="29" borderId="37" xfId="216" applyFont="1" applyFill="1" applyBorder="1" applyAlignment="1" applyProtection="1">
      <alignment horizontal="center" vertical="center" wrapText="1"/>
    </xf>
    <xf numFmtId="0" fontId="42" fillId="29" borderId="38" xfId="216" applyFont="1" applyFill="1" applyBorder="1" applyAlignment="1" applyProtection="1">
      <alignment horizontal="center" vertical="center" wrapText="1"/>
    </xf>
    <xf numFmtId="0" fontId="40" fillId="29" borderId="16" xfId="0" applyFont="1" applyFill="1" applyBorder="1" applyAlignment="1" applyProtection="1">
      <alignment horizontal="left" vertical="center" wrapText="1"/>
    </xf>
    <xf numFmtId="0" fontId="40" fillId="29" borderId="16" xfId="0" applyFont="1" applyFill="1" applyBorder="1" applyAlignment="1" applyProtection="1">
      <alignment horizontal="center" vertical="center" wrapText="1"/>
    </xf>
    <xf numFmtId="166" fontId="40" fillId="29" borderId="34" xfId="0" applyNumberFormat="1" applyFont="1" applyFill="1" applyBorder="1" applyAlignment="1" applyProtection="1">
      <alignment vertical="center" wrapText="1"/>
    </xf>
    <xf numFmtId="165" fontId="40" fillId="29" borderId="35" xfId="0" applyNumberFormat="1" applyFont="1" applyFill="1" applyBorder="1" applyAlignment="1" applyProtection="1">
      <alignment vertical="center" wrapText="1"/>
    </xf>
    <xf numFmtId="166" fontId="40" fillId="29" borderId="35" xfId="0" applyNumberFormat="1" applyFont="1" applyFill="1" applyBorder="1" applyAlignment="1" applyProtection="1">
      <alignment vertical="center" wrapText="1"/>
    </xf>
    <xf numFmtId="1" fontId="40" fillId="29" borderId="39" xfId="0" applyNumberFormat="1" applyFont="1" applyFill="1" applyBorder="1" applyAlignment="1" applyProtection="1">
      <alignment vertical="center" wrapText="1"/>
    </xf>
    <xf numFmtId="9" fontId="46" fillId="0" borderId="2" xfId="216" applyNumberFormat="1" applyFont="1" applyFill="1" applyBorder="1" applyAlignment="1" applyProtection="1">
      <alignment horizontal="left" vertical="center" wrapText="1"/>
    </xf>
    <xf numFmtId="3" fontId="42" fillId="0" borderId="23" xfId="216" quotePrefix="1" applyNumberFormat="1" applyFont="1" applyFill="1" applyBorder="1" applyAlignment="1" applyProtection="1">
      <alignment horizontal="center" vertical="center" wrapText="1"/>
    </xf>
    <xf numFmtId="3" fontId="42" fillId="0" borderId="24" xfId="216" quotePrefix="1" applyNumberFormat="1" applyFont="1" applyFill="1" applyBorder="1" applyAlignment="1" applyProtection="1">
      <alignment horizontal="center" vertical="center" wrapText="1"/>
    </xf>
    <xf numFmtId="166" fontId="0" fillId="29" borderId="24" xfId="0" applyNumberFormat="1" applyFill="1" applyBorder="1" applyProtection="1"/>
    <xf numFmtId="1" fontId="0" fillId="29" borderId="26" xfId="0" applyNumberFormat="1" applyFill="1" applyBorder="1" applyProtection="1"/>
    <xf numFmtId="166" fontId="0" fillId="29" borderId="25" xfId="0" applyNumberFormat="1" applyFill="1" applyBorder="1" applyProtection="1"/>
    <xf numFmtId="1" fontId="0" fillId="29" borderId="28" xfId="0" applyNumberFormat="1" applyFill="1" applyBorder="1" applyProtection="1"/>
    <xf numFmtId="165" fontId="0" fillId="29" borderId="25" xfId="0" applyNumberFormat="1" applyFill="1" applyBorder="1" applyProtection="1"/>
    <xf numFmtId="9" fontId="47" fillId="0" borderId="2" xfId="216" applyNumberFormat="1" applyFont="1" applyFill="1" applyBorder="1" applyAlignment="1" applyProtection="1">
      <alignment horizontal="left" vertical="center" wrapText="1"/>
    </xf>
    <xf numFmtId="9" fontId="46" fillId="0" borderId="2" xfId="217" applyNumberFormat="1" applyFont="1" applyFill="1" applyBorder="1" applyAlignment="1" applyProtection="1">
      <alignment horizontal="left" vertical="center" wrapText="1"/>
    </xf>
    <xf numFmtId="9" fontId="46" fillId="3" borderId="2" xfId="216" applyNumberFormat="1" applyFont="1" applyFill="1" applyBorder="1" applyAlignment="1" applyProtection="1">
      <alignment horizontal="left" vertical="center" wrapText="1" indent="1"/>
    </xf>
    <xf numFmtId="3" fontId="42" fillId="0" borderId="28" xfId="216" quotePrefix="1" applyNumberFormat="1" applyFont="1" applyFill="1" applyBorder="1" applyAlignment="1" applyProtection="1">
      <alignment horizontal="center" vertical="center" wrapText="1"/>
    </xf>
    <xf numFmtId="166" fontId="0" fillId="29" borderId="27" xfId="0" applyNumberFormat="1" applyFill="1" applyBorder="1" applyProtection="1"/>
    <xf numFmtId="3" fontId="42" fillId="0" borderId="32" xfId="216" quotePrefix="1" applyNumberFormat="1" applyFont="1" applyFill="1" applyBorder="1" applyAlignment="1" applyProtection="1">
      <alignment horizontal="center" vertical="center" wrapText="1"/>
    </xf>
    <xf numFmtId="165" fontId="0" fillId="29" borderId="32" xfId="0" applyNumberFormat="1" applyFill="1" applyBorder="1" applyProtection="1"/>
    <xf numFmtId="166" fontId="0" fillId="29" borderId="32" xfId="0" applyNumberFormat="1" applyFill="1" applyBorder="1" applyProtection="1"/>
    <xf numFmtId="1" fontId="0" fillId="29" borderId="33" xfId="0" applyNumberFormat="1" applyFill="1" applyBorder="1" applyProtection="1"/>
    <xf numFmtId="0" fontId="42" fillId="0" borderId="0" xfId="215" applyFont="1" applyFill="1"/>
    <xf numFmtId="165" fontId="40" fillId="29" borderId="16" xfId="0" applyNumberFormat="1" applyFont="1" applyFill="1" applyBorder="1" applyAlignment="1">
      <alignment horizontal="left" vertical="center" wrapText="1"/>
    </xf>
    <xf numFmtId="0" fontId="46" fillId="30" borderId="40" xfId="216" applyFont="1" applyFill="1" applyBorder="1" applyAlignment="1">
      <alignment horizontal="center" vertical="center" wrapText="1"/>
    </xf>
    <xf numFmtId="0" fontId="46" fillId="30" borderId="17" xfId="216" applyFont="1" applyFill="1" applyBorder="1" applyAlignment="1">
      <alignment horizontal="center" vertical="center" wrapText="1"/>
    </xf>
    <xf numFmtId="0" fontId="46" fillId="30" borderId="18" xfId="10" applyFont="1" applyFill="1" applyBorder="1" applyAlignment="1">
      <alignment horizontal="center" vertical="center" wrapText="1"/>
    </xf>
    <xf numFmtId="0" fontId="46" fillId="30" borderId="5" xfId="10" applyFont="1" applyFill="1" applyBorder="1" applyAlignment="1">
      <alignment horizontal="center" vertical="center" wrapText="1"/>
    </xf>
    <xf numFmtId="0" fontId="46" fillId="30" borderId="17" xfId="0" applyFont="1" applyFill="1" applyBorder="1"/>
    <xf numFmtId="0" fontId="46" fillId="30" borderId="5" xfId="0" applyFont="1" applyFill="1" applyBorder="1" applyAlignment="1">
      <alignment horizontal="center" vertical="center" wrapText="1"/>
    </xf>
    <xf numFmtId="0" fontId="46" fillId="30" borderId="44" xfId="216" applyFont="1" applyFill="1" applyBorder="1" applyAlignment="1">
      <alignment vertical="center" wrapText="1"/>
    </xf>
    <xf numFmtId="0" fontId="46" fillId="30" borderId="46" xfId="216" applyFont="1" applyFill="1" applyBorder="1" applyAlignment="1">
      <alignment vertical="center" wrapText="1"/>
    </xf>
    <xf numFmtId="9" fontId="0" fillId="29" borderId="30" xfId="0" applyNumberFormat="1" applyFill="1" applyBorder="1" applyAlignment="1">
      <alignment horizontal="center"/>
    </xf>
    <xf numFmtId="3" fontId="0" fillId="0" borderId="30" xfId="0" applyNumberFormat="1" applyBorder="1" applyAlignment="1">
      <alignment horizontal="center"/>
    </xf>
    <xf numFmtId="9" fontId="0" fillId="29" borderId="25" xfId="0" applyNumberFormat="1" applyFill="1" applyBorder="1" applyAlignment="1">
      <alignment horizontal="center"/>
    </xf>
    <xf numFmtId="3" fontId="0" fillId="0" borderId="25" xfId="0" applyNumberFormat="1" applyBorder="1" applyAlignment="1">
      <alignment horizontal="center"/>
    </xf>
    <xf numFmtId="0" fontId="0" fillId="29" borderId="25" xfId="0" applyFill="1" applyBorder="1" applyAlignment="1">
      <alignment horizontal="center"/>
    </xf>
    <xf numFmtId="165" fontId="0" fillId="29" borderId="28" xfId="0" applyNumberFormat="1" applyFill="1" applyBorder="1" applyAlignment="1">
      <alignment horizontal="center"/>
    </xf>
    <xf numFmtId="9" fontId="0" fillId="29" borderId="49" xfId="0" applyNumberFormat="1" applyFill="1" applyBorder="1" applyAlignment="1">
      <alignment horizontal="center"/>
    </xf>
    <xf numFmtId="3" fontId="0" fillId="0" borderId="49" xfId="0" applyNumberFormat="1" applyBorder="1" applyAlignment="1">
      <alignment horizontal="center"/>
    </xf>
    <xf numFmtId="0" fontId="0" fillId="29" borderId="49" xfId="0" applyFill="1" applyBorder="1" applyAlignment="1">
      <alignment horizontal="center"/>
    </xf>
    <xf numFmtId="165" fontId="0" fillId="29" borderId="50" xfId="0" applyNumberFormat="1" applyFill="1" applyBorder="1" applyAlignment="1">
      <alignment horizontal="center"/>
    </xf>
    <xf numFmtId="165" fontId="0" fillId="29" borderId="31" xfId="0" applyNumberFormat="1" applyFill="1" applyBorder="1" applyAlignment="1">
      <alignment horizontal="center"/>
    </xf>
    <xf numFmtId="0" fontId="0" fillId="29" borderId="30" xfId="0" applyFill="1" applyBorder="1" applyAlignment="1">
      <alignment horizontal="center"/>
    </xf>
    <xf numFmtId="3" fontId="0" fillId="29" borderId="25" xfId="0" applyNumberFormat="1" applyFill="1" applyBorder="1" applyAlignment="1">
      <alignment horizontal="center"/>
    </xf>
    <xf numFmtId="165" fontId="0" fillId="29" borderId="25" xfId="0" applyNumberFormat="1" applyFill="1" applyBorder="1" applyAlignment="1">
      <alignment horizontal="center"/>
    </xf>
    <xf numFmtId="165" fontId="0" fillId="29" borderId="32" xfId="0" applyNumberFormat="1" applyFill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165" fontId="0" fillId="29" borderId="33" xfId="0" applyNumberFormat="1" applyFill="1" applyBorder="1" applyAlignment="1">
      <alignment horizontal="center"/>
    </xf>
    <xf numFmtId="165" fontId="40" fillId="29" borderId="16" xfId="0" applyNumberFormat="1" applyFont="1" applyFill="1" applyBorder="1" applyAlignment="1">
      <alignment horizontal="center" wrapText="1"/>
    </xf>
    <xf numFmtId="165" fontId="40" fillId="29" borderId="14" xfId="0" applyNumberFormat="1" applyFont="1" applyFill="1" applyBorder="1" applyAlignment="1">
      <alignment horizontal="center" wrapText="1"/>
    </xf>
    <xf numFmtId="3" fontId="42" fillId="0" borderId="30" xfId="216" applyNumberFormat="1" applyFont="1" applyFill="1" applyBorder="1" applyAlignment="1" applyProtection="1">
      <alignment horizontal="center" wrapText="1"/>
      <protection locked="0"/>
    </xf>
    <xf numFmtId="3" fontId="42" fillId="3" borderId="30" xfId="216" quotePrefix="1" applyNumberFormat="1" applyFont="1" applyFill="1" applyBorder="1" applyAlignment="1" applyProtection="1">
      <alignment horizontal="center" wrapText="1"/>
      <protection locked="0"/>
    </xf>
    <xf numFmtId="3" fontId="42" fillId="3" borderId="30" xfId="216" quotePrefix="1" applyNumberFormat="1" applyFont="1" applyFill="1" applyBorder="1" applyAlignment="1">
      <alignment horizontal="center" wrapText="1"/>
    </xf>
    <xf numFmtId="3" fontId="42" fillId="0" borderId="25" xfId="216" quotePrefix="1" applyNumberFormat="1" applyFont="1" applyFill="1" applyBorder="1" applyAlignment="1" applyProtection="1">
      <alignment horizontal="center" wrapText="1"/>
      <protection locked="0"/>
    </xf>
    <xf numFmtId="3" fontId="42" fillId="3" borderId="30" xfId="216" applyNumberFormat="1" applyFont="1" applyFill="1" applyBorder="1" applyAlignment="1" applyProtection="1">
      <alignment horizontal="center" wrapText="1"/>
      <protection locked="0"/>
    </xf>
    <xf numFmtId="3" fontId="42" fillId="0" borderId="30" xfId="216" applyNumberFormat="1" applyFont="1" applyFill="1" applyBorder="1" applyAlignment="1">
      <alignment horizontal="center" wrapText="1"/>
    </xf>
    <xf numFmtId="0" fontId="42" fillId="29" borderId="30" xfId="216" applyFont="1" applyFill="1" applyBorder="1" applyAlignment="1">
      <alignment horizontal="center" wrapText="1"/>
    </xf>
    <xf numFmtId="3" fontId="42" fillId="32" borderId="30" xfId="216" quotePrefix="1" applyNumberFormat="1" applyFont="1" applyFill="1" applyBorder="1" applyAlignment="1" applyProtection="1">
      <alignment horizontal="center" wrapText="1"/>
      <protection locked="0"/>
    </xf>
    <xf numFmtId="9" fontId="42" fillId="29" borderId="30" xfId="216" quotePrefix="1" applyNumberFormat="1" applyFont="1" applyFill="1" applyBorder="1" applyAlignment="1">
      <alignment horizontal="center" wrapText="1"/>
    </xf>
    <xf numFmtId="3" fontId="42" fillId="0" borderId="25" xfId="216" applyNumberFormat="1" applyFont="1" applyFill="1" applyBorder="1" applyAlignment="1" applyProtection="1">
      <alignment horizontal="center" wrapText="1"/>
      <protection locked="0"/>
    </xf>
    <xf numFmtId="3" fontId="42" fillId="32" borderId="25" xfId="216" quotePrefix="1" applyNumberFormat="1" applyFont="1" applyFill="1" applyBorder="1" applyAlignment="1" applyProtection="1">
      <alignment horizontal="center" wrapText="1"/>
      <protection locked="0"/>
    </xf>
    <xf numFmtId="3" fontId="42" fillId="32" borderId="25" xfId="216" quotePrefix="1" applyNumberFormat="1" applyFont="1" applyFill="1" applyBorder="1" applyAlignment="1">
      <alignment horizontal="center" wrapText="1"/>
    </xf>
    <xf numFmtId="3" fontId="42" fillId="32" borderId="25" xfId="216" applyNumberFormat="1" applyFont="1" applyFill="1" applyBorder="1" applyAlignment="1" applyProtection="1">
      <alignment horizontal="center" wrapText="1"/>
      <protection locked="0"/>
    </xf>
    <xf numFmtId="3" fontId="42" fillId="32" borderId="25" xfId="216" applyNumberFormat="1" applyFont="1" applyFill="1" applyBorder="1" applyAlignment="1">
      <alignment horizontal="center" wrapText="1"/>
    </xf>
    <xf numFmtId="9" fontId="42" fillId="29" borderId="25" xfId="216" quotePrefix="1" applyNumberFormat="1" applyFont="1" applyFill="1" applyBorder="1" applyAlignment="1">
      <alignment horizontal="center" wrapText="1"/>
    </xf>
    <xf numFmtId="3" fontId="0" fillId="0" borderId="51" xfId="0" applyNumberFormat="1" applyBorder="1" applyAlignment="1">
      <alignment horizontal="center"/>
    </xf>
    <xf numFmtId="3" fontId="42" fillId="3" borderId="51" xfId="216" quotePrefix="1" applyNumberFormat="1" applyFont="1" applyFill="1" applyBorder="1" applyAlignment="1" applyProtection="1">
      <alignment horizontal="center" wrapText="1"/>
      <protection locked="0"/>
    </xf>
    <xf numFmtId="3" fontId="42" fillId="3" borderId="52" xfId="216" quotePrefix="1" applyNumberFormat="1" applyFont="1" applyFill="1" applyBorder="1" applyAlignment="1" applyProtection="1">
      <alignment horizontal="center" wrapText="1"/>
      <protection locked="0"/>
    </xf>
    <xf numFmtId="0" fontId="0" fillId="29" borderId="52" xfId="0" applyFill="1" applyBorder="1" applyAlignment="1">
      <alignment horizontal="center"/>
    </xf>
    <xf numFmtId="0" fontId="40" fillId="29" borderId="2" xfId="0" applyFont="1" applyFill="1" applyBorder="1" applyAlignment="1">
      <alignment vertical="center" wrapText="1"/>
    </xf>
    <xf numFmtId="0" fontId="40" fillId="29" borderId="4" xfId="0" applyFont="1" applyFill="1" applyBorder="1" applyAlignment="1">
      <alignment vertical="center" wrapText="1"/>
    </xf>
    <xf numFmtId="0" fontId="46" fillId="3" borderId="16" xfId="216" applyFont="1" applyFill="1" applyBorder="1" applyAlignment="1">
      <alignment horizontal="left" vertical="center" wrapText="1"/>
    </xf>
    <xf numFmtId="0" fontId="46" fillId="0" borderId="16" xfId="216" applyFont="1" applyFill="1" applyBorder="1" applyAlignment="1">
      <alignment horizontal="left" vertical="center" wrapText="1"/>
    </xf>
    <xf numFmtId="0" fontId="46" fillId="32" borderId="16" xfId="216" applyFont="1" applyFill="1" applyBorder="1" applyAlignment="1">
      <alignment horizontal="left" vertical="center" wrapText="1"/>
    </xf>
    <xf numFmtId="9" fontId="46" fillId="0" borderId="16" xfId="216" applyNumberFormat="1" applyFont="1" applyFill="1" applyBorder="1" applyAlignment="1">
      <alignment horizontal="left" vertical="center" wrapText="1"/>
    </xf>
    <xf numFmtId="3" fontId="0" fillId="0" borderId="52" xfId="0" applyNumberFormat="1" applyBorder="1" applyAlignment="1" applyProtection="1">
      <alignment horizontal="center"/>
      <protection locked="0"/>
    </xf>
    <xf numFmtId="3" fontId="0" fillId="0" borderId="53" xfId="0" applyNumberFormat="1" applyBorder="1" applyAlignment="1" applyProtection="1">
      <alignment horizontal="center"/>
      <protection locked="0"/>
    </xf>
    <xf numFmtId="3" fontId="0" fillId="0" borderId="25" xfId="0" applyNumberFormat="1" applyBorder="1" applyAlignment="1" applyProtection="1">
      <alignment horizontal="center"/>
      <protection locked="0"/>
    </xf>
    <xf numFmtId="3" fontId="0" fillId="0" borderId="49" xfId="0" applyNumberFormat="1" applyBorder="1" applyAlignment="1" applyProtection="1">
      <alignment horizontal="center"/>
      <protection locked="0"/>
    </xf>
    <xf numFmtId="0" fontId="0" fillId="0" borderId="25" xfId="0" applyBorder="1" applyAlignment="1" applyProtection="1">
      <alignment horizontal="center"/>
      <protection locked="0"/>
    </xf>
    <xf numFmtId="0" fontId="0" fillId="0" borderId="49" xfId="0" applyBorder="1" applyAlignment="1" applyProtection="1">
      <alignment horizontal="center"/>
      <protection locked="0"/>
    </xf>
    <xf numFmtId="3" fontId="0" fillId="0" borderId="30" xfId="0" applyNumberFormat="1" applyBorder="1" applyAlignment="1" applyProtection="1">
      <alignment horizontal="center"/>
      <protection locked="0"/>
    </xf>
    <xf numFmtId="165" fontId="0" fillId="0" borderId="31" xfId="0" applyNumberFormat="1" applyBorder="1" applyAlignment="1" applyProtection="1">
      <alignment horizontal="center"/>
      <protection locked="0"/>
    </xf>
    <xf numFmtId="3" fontId="0" fillId="0" borderId="51" xfId="0" applyNumberFormat="1" applyBorder="1" applyAlignment="1" applyProtection="1">
      <alignment horizontal="center"/>
      <protection locked="0"/>
    </xf>
    <xf numFmtId="165" fontId="0" fillId="0" borderId="52" xfId="0" applyNumberFormat="1" applyBorder="1" applyAlignment="1" applyProtection="1">
      <alignment horizontal="center"/>
      <protection locked="0"/>
    </xf>
    <xf numFmtId="165" fontId="0" fillId="0" borderId="54" xfId="0" applyNumberFormat="1" applyBorder="1" applyAlignment="1" applyProtection="1">
      <alignment horizontal="center"/>
      <protection locked="0"/>
    </xf>
    <xf numFmtId="165" fontId="0" fillId="0" borderId="25" xfId="0" applyNumberFormat="1" applyBorder="1" applyAlignment="1" applyProtection="1">
      <alignment horizontal="center"/>
      <protection locked="0"/>
    </xf>
    <xf numFmtId="165" fontId="0" fillId="0" borderId="32" xfId="0" applyNumberFormat="1" applyBorder="1" applyAlignment="1" applyProtection="1">
      <alignment horizontal="center"/>
      <protection locked="0"/>
    </xf>
    <xf numFmtId="165" fontId="0" fillId="0" borderId="28" xfId="0" applyNumberFormat="1" applyBorder="1" applyAlignment="1" applyProtection="1">
      <alignment horizontal="center"/>
      <protection locked="0"/>
    </xf>
    <xf numFmtId="9" fontId="0" fillId="0" borderId="49" xfId="0" applyNumberFormat="1" applyBorder="1" applyAlignment="1" applyProtection="1">
      <alignment horizontal="center"/>
      <protection locked="0"/>
    </xf>
    <xf numFmtId="9" fontId="0" fillId="0" borderId="25" xfId="0" applyNumberFormat="1" applyBorder="1" applyAlignment="1" applyProtection="1">
      <alignment horizontal="center"/>
      <protection locked="0"/>
    </xf>
    <xf numFmtId="9" fontId="0" fillId="0" borderId="30" xfId="0" applyNumberFormat="1" applyBorder="1" applyAlignment="1" applyProtection="1">
      <alignment horizontal="center"/>
      <protection locked="0"/>
    </xf>
    <xf numFmtId="0" fontId="44" fillId="0" borderId="0" xfId="215" applyFont="1" applyFill="1"/>
    <xf numFmtId="0" fontId="43" fillId="0" borderId="0" xfId="0" applyFont="1"/>
    <xf numFmtId="165" fontId="0" fillId="29" borderId="55" xfId="0" applyNumberFormat="1" applyFill="1" applyBorder="1" applyAlignment="1">
      <alignment horizontal="center"/>
    </xf>
    <xf numFmtId="165" fontId="0" fillId="29" borderId="56" xfId="0" applyNumberFormat="1" applyFill="1" applyBorder="1" applyAlignment="1">
      <alignment horizontal="center"/>
    </xf>
    <xf numFmtId="9" fontId="42" fillId="29" borderId="49" xfId="216" quotePrefix="1" applyNumberFormat="1" applyFont="1" applyFill="1" applyBorder="1" applyAlignment="1">
      <alignment horizontal="center" wrapText="1"/>
    </xf>
    <xf numFmtId="3" fontId="0" fillId="0" borderId="25" xfId="0" applyNumberFormat="1" applyFill="1" applyBorder="1" applyAlignment="1" applyProtection="1">
      <alignment horizontal="center"/>
      <protection locked="0"/>
    </xf>
    <xf numFmtId="0" fontId="48" fillId="0" borderId="0" xfId="0" applyFont="1"/>
    <xf numFmtId="0" fontId="49" fillId="0" borderId="0" xfId="215" applyFont="1" applyFill="1"/>
    <xf numFmtId="3" fontId="0" fillId="0" borderId="57" xfId="0" applyNumberFormat="1" applyBorder="1" applyAlignment="1" applyProtection="1">
      <alignment horizontal="center"/>
    </xf>
    <xf numFmtId="3" fontId="0" fillId="0" borderId="25" xfId="0" applyNumberFormat="1" applyBorder="1" applyAlignment="1" applyProtection="1">
      <alignment horizontal="center"/>
    </xf>
    <xf numFmtId="3" fontId="0" fillId="0" borderId="49" xfId="0" applyNumberFormat="1" applyBorder="1" applyAlignment="1" applyProtection="1">
      <alignment horizontal="center"/>
    </xf>
    <xf numFmtId="3" fontId="42" fillId="3" borderId="30" xfId="216" quotePrefix="1" applyNumberFormat="1" applyFont="1" applyFill="1" applyBorder="1" applyAlignment="1" applyProtection="1">
      <alignment horizontal="center" wrapText="1"/>
    </xf>
    <xf numFmtId="3" fontId="0" fillId="0" borderId="30" xfId="0" applyNumberFormat="1" applyBorder="1" applyAlignment="1" applyProtection="1">
      <alignment horizontal="center"/>
    </xf>
    <xf numFmtId="3" fontId="0" fillId="0" borderId="25" xfId="0" applyNumberFormat="1" applyFill="1" applyBorder="1" applyAlignment="1" applyProtection="1">
      <alignment horizontal="center"/>
    </xf>
    <xf numFmtId="165" fontId="40" fillId="29" borderId="16" xfId="0" applyNumberFormat="1" applyFont="1" applyFill="1" applyBorder="1" applyAlignment="1" applyProtection="1">
      <alignment horizontal="center" wrapText="1"/>
    </xf>
    <xf numFmtId="3" fontId="42" fillId="0" borderId="30" xfId="216" applyNumberFormat="1" applyFont="1" applyBorder="1" applyAlignment="1" applyProtection="1">
      <alignment horizontal="center"/>
      <protection locked="0"/>
    </xf>
    <xf numFmtId="3" fontId="42" fillId="0" borderId="25" xfId="216" applyNumberFormat="1" applyFont="1" applyBorder="1" applyAlignment="1" applyProtection="1">
      <alignment horizontal="center"/>
      <protection locked="0"/>
    </xf>
    <xf numFmtId="3" fontId="42" fillId="32" borderId="25" xfId="216" applyNumberFormat="1" applyFont="1" applyFill="1" applyBorder="1" applyAlignment="1" applyProtection="1">
      <alignment horizontal="center"/>
      <protection locked="0"/>
    </xf>
    <xf numFmtId="3" fontId="42" fillId="0" borderId="25" xfId="216" applyNumberFormat="1" applyFont="1" applyFill="1" applyBorder="1" applyAlignment="1" applyProtection="1">
      <alignment horizontal="center"/>
      <protection locked="0"/>
    </xf>
    <xf numFmtId="3" fontId="0" fillId="0" borderId="32" xfId="0" applyNumberFormat="1" applyBorder="1" applyAlignment="1" applyProtection="1">
      <alignment horizontal="center"/>
      <protection locked="0"/>
    </xf>
    <xf numFmtId="0" fontId="41" fillId="30" borderId="20" xfId="215" applyFont="1" applyFill="1" applyBorder="1" applyAlignment="1" applyProtection="1">
      <alignment horizontal="left" vertical="center" indent="1"/>
    </xf>
    <xf numFmtId="0" fontId="41" fillId="30" borderId="21" xfId="215" applyFont="1" applyFill="1" applyBorder="1" applyAlignment="1" applyProtection="1">
      <alignment horizontal="left" vertical="center" indent="1"/>
    </xf>
    <xf numFmtId="0" fontId="41" fillId="30" borderId="22" xfId="215" applyFont="1" applyFill="1" applyBorder="1" applyAlignment="1" applyProtection="1">
      <alignment horizontal="left" vertical="center" indent="1"/>
    </xf>
    <xf numFmtId="0" fontId="40" fillId="28" borderId="15" xfId="0" applyFont="1" applyFill="1" applyBorder="1" applyAlignment="1" applyProtection="1">
      <alignment horizontal="center" vertical="center" textRotation="90"/>
    </xf>
    <xf numFmtId="0" fontId="40" fillId="28" borderId="0" xfId="0" applyFont="1" applyFill="1" applyBorder="1" applyAlignment="1" applyProtection="1">
      <alignment horizontal="center" vertical="center" textRotation="90"/>
    </xf>
    <xf numFmtId="0" fontId="40" fillId="28" borderId="5" xfId="0" applyFont="1" applyFill="1" applyBorder="1" applyAlignment="1" applyProtection="1">
      <alignment horizontal="center" vertical="center"/>
    </xf>
    <xf numFmtId="0" fontId="0" fillId="28" borderId="18" xfId="0" applyFill="1" applyBorder="1" applyAlignment="1" applyProtection="1">
      <alignment horizontal="left" vertical="top" wrapText="1"/>
    </xf>
    <xf numFmtId="0" fontId="0" fillId="28" borderId="19" xfId="0" applyFill="1" applyBorder="1" applyAlignment="1" applyProtection="1">
      <alignment horizontal="left" vertical="top" wrapText="1"/>
    </xf>
    <xf numFmtId="0" fontId="0" fillId="28" borderId="3" xfId="0" applyFill="1" applyBorder="1" applyAlignment="1" applyProtection="1">
      <alignment horizontal="left" vertical="top" wrapText="1"/>
    </xf>
    <xf numFmtId="0" fontId="0" fillId="28" borderId="14" xfId="0" applyFill="1" applyBorder="1" applyAlignment="1" applyProtection="1">
      <alignment horizontal="left" vertical="top" wrapText="1"/>
    </xf>
    <xf numFmtId="0" fontId="0" fillId="28" borderId="16" xfId="0" applyFill="1" applyBorder="1" applyAlignment="1" applyProtection="1">
      <alignment horizontal="left" vertical="top" wrapText="1"/>
    </xf>
    <xf numFmtId="0" fontId="0" fillId="28" borderId="15" xfId="0" applyFill="1" applyBorder="1" applyAlignment="1" applyProtection="1">
      <alignment horizontal="left" vertical="top" wrapText="1"/>
    </xf>
    <xf numFmtId="0" fontId="40" fillId="28" borderId="3" xfId="0" applyFont="1" applyFill="1" applyBorder="1" applyAlignment="1">
      <alignment horizontal="left" vertical="center"/>
    </xf>
    <xf numFmtId="0" fontId="40" fillId="28" borderId="16" xfId="0" applyFont="1" applyFill="1" applyBorder="1" applyAlignment="1">
      <alignment horizontal="left" vertical="center"/>
    </xf>
    <xf numFmtId="0" fontId="40" fillId="28" borderId="14" xfId="0" applyFont="1" applyFill="1" applyBorder="1" applyAlignment="1">
      <alignment horizontal="left" vertical="center"/>
    </xf>
    <xf numFmtId="9" fontId="46" fillId="30" borderId="5" xfId="216" applyNumberFormat="1" applyFont="1" applyFill="1" applyBorder="1" applyAlignment="1">
      <alignment horizontal="center" vertical="center" wrapText="1"/>
    </xf>
    <xf numFmtId="9" fontId="46" fillId="30" borderId="17" xfId="216" applyNumberFormat="1" applyFont="1" applyFill="1" applyBorder="1" applyAlignment="1">
      <alignment horizontal="center" vertical="center" wrapText="1"/>
    </xf>
    <xf numFmtId="0" fontId="46" fillId="30" borderId="40" xfId="216" applyFont="1" applyFill="1" applyBorder="1" applyAlignment="1">
      <alignment horizontal="center" vertical="center" wrapText="1"/>
    </xf>
    <xf numFmtId="0" fontId="46" fillId="30" borderId="17" xfId="216" applyFont="1" applyFill="1" applyBorder="1" applyAlignment="1">
      <alignment horizontal="center" vertical="center" wrapText="1"/>
    </xf>
    <xf numFmtId="0" fontId="46" fillId="30" borderId="5" xfId="216" applyFont="1" applyFill="1" applyBorder="1" applyAlignment="1">
      <alignment horizontal="center" vertical="center" wrapText="1"/>
    </xf>
    <xf numFmtId="0" fontId="46" fillId="30" borderId="47" xfId="216" applyFont="1" applyFill="1" applyBorder="1" applyAlignment="1">
      <alignment horizontal="center" vertical="center" wrapText="1"/>
    </xf>
    <xf numFmtId="0" fontId="46" fillId="30" borderId="48" xfId="216" applyFont="1" applyFill="1" applyBorder="1" applyAlignment="1">
      <alignment horizontal="center" vertical="center" wrapText="1"/>
    </xf>
    <xf numFmtId="0" fontId="46" fillId="30" borderId="5" xfId="0" applyFont="1" applyFill="1" applyBorder="1" applyAlignment="1">
      <alignment horizontal="center" vertical="center" wrapText="1"/>
    </xf>
    <xf numFmtId="0" fontId="46" fillId="30" borderId="17" xfId="0" applyFont="1" applyFill="1" applyBorder="1" applyAlignment="1">
      <alignment horizontal="center" vertical="center" wrapText="1"/>
    </xf>
    <xf numFmtId="0" fontId="40" fillId="28" borderId="5" xfId="0" applyFont="1" applyFill="1" applyBorder="1" applyAlignment="1">
      <alignment horizontal="center" vertical="center" textRotation="90"/>
    </xf>
    <xf numFmtId="0" fontId="40" fillId="28" borderId="17" xfId="0" applyFont="1" applyFill="1" applyBorder="1" applyAlignment="1">
      <alignment horizontal="center" vertical="center" textRotation="90"/>
    </xf>
    <xf numFmtId="0" fontId="40" fillId="28" borderId="4" xfId="0" applyFont="1" applyFill="1" applyBorder="1" applyAlignment="1">
      <alignment horizontal="center" vertical="center" textRotation="90"/>
    </xf>
    <xf numFmtId="0" fontId="40" fillId="28" borderId="5" xfId="0" applyFont="1" applyFill="1" applyBorder="1" applyAlignment="1">
      <alignment horizontal="center" vertical="center"/>
    </xf>
    <xf numFmtId="0" fontId="46" fillId="30" borderId="41" xfId="216" applyFont="1" applyFill="1" applyBorder="1" applyAlignment="1">
      <alignment horizontal="center" vertical="center" wrapText="1"/>
    </xf>
    <xf numFmtId="0" fontId="46" fillId="30" borderId="3" xfId="10" applyFont="1" applyFill="1" applyBorder="1" applyAlignment="1">
      <alignment horizontal="center" vertical="center" wrapText="1"/>
    </xf>
    <xf numFmtId="0" fontId="46" fillId="30" borderId="16" xfId="10" applyFont="1" applyFill="1" applyBorder="1" applyAlignment="1">
      <alignment horizontal="center" vertical="center" wrapText="1"/>
    </xf>
    <xf numFmtId="0" fontId="46" fillId="30" borderId="14" xfId="10" applyFont="1" applyFill="1" applyBorder="1" applyAlignment="1">
      <alignment horizontal="center" vertical="center" wrapText="1"/>
    </xf>
    <xf numFmtId="0" fontId="46" fillId="30" borderId="43" xfId="10" applyFont="1" applyFill="1" applyBorder="1" applyAlignment="1">
      <alignment horizontal="center" vertical="center" wrapText="1"/>
    </xf>
    <xf numFmtId="0" fontId="46" fillId="30" borderId="44" xfId="10" applyFont="1" applyFill="1" applyBorder="1" applyAlignment="1">
      <alignment horizontal="center" vertical="center" wrapText="1"/>
    </xf>
    <xf numFmtId="0" fontId="46" fillId="30" borderId="45" xfId="10" applyFont="1" applyFill="1" applyBorder="1" applyAlignment="1">
      <alignment horizontal="center" vertical="center" wrapText="1"/>
    </xf>
    <xf numFmtId="0" fontId="46" fillId="30" borderId="18" xfId="0" applyFont="1" applyFill="1" applyBorder="1" applyAlignment="1">
      <alignment horizontal="center" vertical="center" wrapText="1"/>
    </xf>
    <xf numFmtId="0" fontId="46" fillId="30" borderId="19" xfId="0" applyFont="1" applyFill="1" applyBorder="1" applyAlignment="1">
      <alignment horizontal="center" vertical="center" wrapText="1"/>
    </xf>
    <xf numFmtId="0" fontId="46" fillId="30" borderId="43" xfId="0" applyFont="1" applyFill="1" applyBorder="1" applyAlignment="1">
      <alignment horizontal="center" vertical="center" wrapText="1"/>
    </xf>
    <xf numFmtId="0" fontId="46" fillId="30" borderId="44" xfId="0" applyFont="1" applyFill="1" applyBorder="1"/>
    <xf numFmtId="0" fontId="46" fillId="30" borderId="41" xfId="0" applyFont="1" applyFill="1" applyBorder="1"/>
    <xf numFmtId="0" fontId="46" fillId="30" borderId="43" xfId="216" applyFont="1" applyFill="1" applyBorder="1" applyAlignment="1">
      <alignment horizontal="center" vertical="center" wrapText="1"/>
    </xf>
    <xf numFmtId="0" fontId="46" fillId="30" borderId="44" xfId="216" applyFont="1" applyFill="1" applyBorder="1" applyAlignment="1">
      <alignment horizontal="center" vertical="center" wrapText="1"/>
    </xf>
    <xf numFmtId="0" fontId="46" fillId="30" borderId="45" xfId="216" applyFont="1" applyFill="1" applyBorder="1" applyAlignment="1">
      <alignment horizontal="center" vertical="center" wrapText="1"/>
    </xf>
    <xf numFmtId="0" fontId="46" fillId="30" borderId="42" xfId="10" applyFont="1" applyFill="1" applyBorder="1" applyAlignment="1">
      <alignment horizontal="center" vertical="center" wrapText="1"/>
    </xf>
    <xf numFmtId="0" fontId="46" fillId="30" borderId="17" xfId="10" applyFont="1" applyFill="1" applyBorder="1" applyAlignment="1">
      <alignment horizontal="center" vertical="center" wrapText="1"/>
    </xf>
    <xf numFmtId="0" fontId="46" fillId="30" borderId="17" xfId="10" applyFont="1" applyFill="1" applyBorder="1"/>
    <xf numFmtId="0" fontId="46" fillId="30" borderId="16" xfId="216" applyFont="1" applyFill="1" applyBorder="1" applyAlignment="1">
      <alignment horizontal="center" vertical="center" wrapText="1"/>
    </xf>
    <xf numFmtId="0" fontId="46" fillId="30" borderId="3" xfId="216" applyFont="1" applyFill="1" applyBorder="1" applyAlignment="1">
      <alignment horizontal="center" vertical="center" wrapText="1"/>
    </xf>
    <xf numFmtId="9" fontId="46" fillId="30" borderId="43" xfId="216" applyNumberFormat="1" applyFont="1" applyFill="1" applyBorder="1" applyAlignment="1">
      <alignment horizontal="center" vertical="center" wrapText="1"/>
    </xf>
    <xf numFmtId="9" fontId="46" fillId="30" borderId="2" xfId="216" applyNumberFormat="1" applyFont="1" applyFill="1" applyBorder="1" applyAlignment="1">
      <alignment horizontal="center" vertical="center" wrapText="1"/>
    </xf>
    <xf numFmtId="0" fontId="40" fillId="28" borderId="3" xfId="0" applyFont="1" applyFill="1" applyBorder="1" applyAlignment="1">
      <alignment horizontal="center" vertical="center"/>
    </xf>
    <xf numFmtId="0" fontId="40" fillId="28" borderId="16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/>
    </xf>
    <xf numFmtId="0" fontId="40" fillId="28" borderId="17" xfId="0" applyFont="1" applyFill="1" applyBorder="1" applyAlignment="1">
      <alignment horizontal="center" vertical="center"/>
    </xf>
  </cellXfs>
  <cellStyles count="218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_03 STA 2" xfId="216"/>
    <cellStyle name="Normal_03 STA 3" xfId="217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tandard_20100129_1559 Jentsch_COREP ON 20100129 COREP preliminary proposal_CR SA" xfId="215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35"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</dxfs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B39" sqref="B39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5" t="s">
        <v>90</v>
      </c>
      <c r="C5" s="6" t="s">
        <v>108</v>
      </c>
    </row>
    <row r="6" spans="2:3">
      <c r="B6" s="5" t="s">
        <v>91</v>
      </c>
      <c r="C6" s="7"/>
    </row>
    <row r="7" spans="2:3">
      <c r="B7" s="5" t="s">
        <v>92</v>
      </c>
      <c r="C7" s="8"/>
    </row>
    <row r="8" spans="2:3">
      <c r="B8" s="5" t="s">
        <v>93</v>
      </c>
      <c r="C8" s="8"/>
    </row>
    <row r="9" spans="2:3">
      <c r="B9" s="5" t="s">
        <v>94</v>
      </c>
      <c r="C9" s="6" t="s">
        <v>107</v>
      </c>
    </row>
    <row r="10" spans="2:3">
      <c r="B10" s="5" t="s">
        <v>95</v>
      </c>
      <c r="C10" s="6" t="s">
        <v>96</v>
      </c>
    </row>
  </sheetData>
  <sheetProtection password="D86F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14">
    <outlinePr summaryBelow="0" summaryRight="0"/>
  </sheetPr>
  <dimension ref="A2:AC44"/>
  <sheetViews>
    <sheetView topLeftCell="M1" zoomScale="50" zoomScaleNormal="50" workbookViewId="0">
      <selection activeCell="Y12" sqref="Y12"/>
    </sheetView>
  </sheetViews>
  <sheetFormatPr defaultColWidth="9.140625" defaultRowHeight="15"/>
  <cols>
    <col min="1" max="1" width="4.28515625" customWidth="1"/>
    <col min="2" max="2" width="5.7109375" customWidth="1"/>
    <col min="3" max="3" width="60.7109375" customWidth="1"/>
    <col min="4" max="4" width="4" bestFit="1" customWidth="1"/>
    <col min="5" max="24" width="20.7109375" customWidth="1"/>
    <col min="25" max="25" width="20.7109375" style="1" customWidth="1"/>
    <col min="26" max="29" width="20.7109375" customWidth="1"/>
  </cols>
  <sheetData>
    <row r="2" spans="1:29">
      <c r="B2" s="183" t="s">
        <v>106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5"/>
    </row>
    <row r="4" spans="1:29">
      <c r="A4" s="151" t="s">
        <v>366</v>
      </c>
      <c r="C4" s="4" t="s">
        <v>81</v>
      </c>
    </row>
    <row r="5" spans="1:29" ht="15.75" thickBot="1">
      <c r="A5" s="152"/>
      <c r="E5" s="198" t="s">
        <v>69</v>
      </c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</row>
    <row r="6" spans="1:29" ht="60" customHeight="1">
      <c r="A6" s="152"/>
      <c r="E6" s="188" t="s">
        <v>28</v>
      </c>
      <c r="F6" s="199"/>
      <c r="G6" s="214" t="s">
        <v>53</v>
      </c>
      <c r="H6" s="214" t="s">
        <v>39</v>
      </c>
      <c r="I6" s="203" t="s">
        <v>40</v>
      </c>
      <c r="J6" s="204"/>
      <c r="K6" s="204"/>
      <c r="L6" s="204"/>
      <c r="M6" s="204"/>
      <c r="N6" s="205"/>
      <c r="O6" s="214" t="s">
        <v>67</v>
      </c>
      <c r="P6" s="208" t="s">
        <v>55</v>
      </c>
      <c r="Q6" s="209"/>
      <c r="R6" s="210"/>
      <c r="S6" s="211" t="s">
        <v>45</v>
      </c>
      <c r="T6" s="211" t="s">
        <v>46</v>
      </c>
      <c r="U6" s="212"/>
      <c r="V6" s="212"/>
      <c r="W6" s="213"/>
      <c r="X6" s="219" t="s">
        <v>29</v>
      </c>
      <c r="Y6" s="82"/>
      <c r="Z6" s="188" t="s">
        <v>59</v>
      </c>
      <c r="AA6" s="188" t="s">
        <v>60</v>
      </c>
      <c r="AB6" s="88"/>
      <c r="AC6" s="89"/>
    </row>
    <row r="7" spans="1:29" ht="57">
      <c r="A7" s="152"/>
      <c r="E7" s="83"/>
      <c r="F7" s="190" t="s">
        <v>36</v>
      </c>
      <c r="G7" s="215"/>
      <c r="H7" s="216"/>
      <c r="I7" s="200" t="s">
        <v>41</v>
      </c>
      <c r="J7" s="201"/>
      <c r="K7" s="200" t="s">
        <v>33</v>
      </c>
      <c r="L7" s="202"/>
      <c r="M7" s="200" t="s">
        <v>42</v>
      </c>
      <c r="N7" s="202"/>
      <c r="O7" s="215"/>
      <c r="P7" s="193" t="s">
        <v>56</v>
      </c>
      <c r="Q7" s="206" t="s">
        <v>44</v>
      </c>
      <c r="R7" s="207"/>
      <c r="S7" s="217"/>
      <c r="T7" s="186">
        <v>0</v>
      </c>
      <c r="U7" s="186">
        <v>0.2</v>
      </c>
      <c r="V7" s="186">
        <v>0.5</v>
      </c>
      <c r="W7" s="186">
        <v>1</v>
      </c>
      <c r="X7" s="220"/>
      <c r="Y7" s="83" t="s">
        <v>101</v>
      </c>
      <c r="Z7" s="189"/>
      <c r="AA7" s="189"/>
      <c r="AB7" s="190" t="s">
        <v>50</v>
      </c>
      <c r="AC7" s="191" t="s">
        <v>48</v>
      </c>
    </row>
    <row r="8" spans="1:29" ht="42.75">
      <c r="A8" s="152"/>
      <c r="E8" s="83"/>
      <c r="F8" s="189"/>
      <c r="G8" s="215"/>
      <c r="H8" s="216"/>
      <c r="I8" s="84" t="s">
        <v>63</v>
      </c>
      <c r="J8" s="84" t="s">
        <v>64</v>
      </c>
      <c r="K8" s="85" t="s">
        <v>65</v>
      </c>
      <c r="L8" s="85" t="s">
        <v>66</v>
      </c>
      <c r="M8" s="85" t="s">
        <v>54</v>
      </c>
      <c r="N8" s="85" t="s">
        <v>43</v>
      </c>
      <c r="O8" s="215"/>
      <c r="P8" s="194"/>
      <c r="Q8" s="86"/>
      <c r="R8" s="87" t="s">
        <v>57</v>
      </c>
      <c r="S8" s="218"/>
      <c r="T8" s="187"/>
      <c r="U8" s="187"/>
      <c r="V8" s="187"/>
      <c r="W8" s="187"/>
      <c r="X8" s="220"/>
      <c r="Y8" s="83"/>
      <c r="Z8" s="189"/>
      <c r="AA8" s="189"/>
      <c r="AB8" s="189"/>
      <c r="AC8" s="192"/>
    </row>
    <row r="9" spans="1:29">
      <c r="A9" s="152"/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  <c r="L9" s="2" t="s">
        <v>17</v>
      </c>
      <c r="M9" s="2" t="s">
        <v>18</v>
      </c>
      <c r="N9" s="2" t="s">
        <v>19</v>
      </c>
      <c r="O9" s="2" t="s">
        <v>0</v>
      </c>
      <c r="P9" s="2" t="s">
        <v>1</v>
      </c>
      <c r="Q9" s="2" t="s">
        <v>2</v>
      </c>
      <c r="R9" s="2" t="s">
        <v>3</v>
      </c>
      <c r="S9" s="2" t="s">
        <v>4</v>
      </c>
      <c r="T9" s="2" t="s">
        <v>5</v>
      </c>
      <c r="U9" s="2" t="s">
        <v>6</v>
      </c>
      <c r="V9" s="2" t="s">
        <v>7</v>
      </c>
      <c r="W9" s="2" t="s">
        <v>20</v>
      </c>
      <c r="X9" s="2" t="s">
        <v>8</v>
      </c>
      <c r="Y9" s="2" t="s">
        <v>9</v>
      </c>
      <c r="Z9" s="2" t="s">
        <v>58</v>
      </c>
      <c r="AA9" s="2" t="s">
        <v>21</v>
      </c>
      <c r="AB9" s="2" t="s">
        <v>22</v>
      </c>
      <c r="AC9" s="2" t="s">
        <v>23</v>
      </c>
    </row>
    <row r="10" spans="1:29" s="1" customFormat="1" ht="25.5" customHeight="1">
      <c r="A10" s="80" t="s">
        <v>110</v>
      </c>
      <c r="B10" s="195" t="s">
        <v>68</v>
      </c>
      <c r="C10" s="130" t="s">
        <v>35</v>
      </c>
      <c r="D10" s="3" t="s">
        <v>10</v>
      </c>
      <c r="E10" s="124">
        <f>IF(ROUND(SUM($E$26:$E$32,$E$34:$E$40),0)=ROUND(SUM($E$17:$E$18,$E$20,$E$22,$E$24),0),ROUND(SUM($E$26:$E$32,$E$34:$E$40),0),"ERROR")</f>
        <v>0</v>
      </c>
      <c r="F10" s="90"/>
      <c r="G10" s="91">
        <f>IF(ROUND(SUM($G$26:$G$32,$G$34:$G$40),0)=ROUND(SUM($G$17:$G$18,$G$20,$G$22,$G$24),0),ROUND(SUM($G$26:$G$32,$G$34:$G$40),0),"ERROR")</f>
        <v>0</v>
      </c>
      <c r="H10" s="91">
        <f>IF(ROUND(SUM($H$26:$H$32,$H$34:$H$40),0)=ROUND(SUM($H$17:$H$18,$H$20,$H$22,$H$24),0),ROUND(SUM($H$26:$H$32,$H$34:$H$40),0),"ERROR")</f>
        <v>0</v>
      </c>
      <c r="I10" s="91">
        <f>SUM(I17:I18,I20,I22,I24)</f>
        <v>0</v>
      </c>
      <c r="J10" s="91">
        <f>SUM(J17:J18,J20,J22,J24)</f>
        <v>0</v>
      </c>
      <c r="K10" s="91">
        <f>SUM(K17:K18,K20,K22,K24)</f>
        <v>0</v>
      </c>
      <c r="L10" s="91">
        <f>SUM(L17:L18,L20,L22,L24)</f>
        <v>0</v>
      </c>
      <c r="M10" s="140">
        <f>SUM(I10:L10)</f>
        <v>0</v>
      </c>
      <c r="N10" s="91">
        <f>SUM(N17:N18,N20,N22,N24)</f>
        <v>0</v>
      </c>
      <c r="O10" s="91">
        <f>IF(ROUND(SUM($H$10,$M$10,$N$10),0)=ROUND(SUM($O$17:$O$18,$O$20,$O$22,$O$24),0),ROUND(SUM($H$10,$M$10,$N$10),0),"ERROR")</f>
        <v>0</v>
      </c>
      <c r="P10" s="91">
        <f>SUM(P17:P18,P20,P22,P24)</f>
        <v>0</v>
      </c>
      <c r="Q10" s="91">
        <f>SUM(Q17:Q18,Q20,Q22,Q24)</f>
        <v>0</v>
      </c>
      <c r="R10" s="91">
        <f>SUM(R17:R18,R20,R22,R24)</f>
        <v>0</v>
      </c>
      <c r="S10" s="91">
        <f>IF(ROUND(SUM(S26:S40),0)=ROUND(SUM(S17:S18,S20,S22,S24),0),ROUND(SUM(S26:S40),0),"ERROR")</f>
        <v>0</v>
      </c>
      <c r="T10" s="91">
        <f>IF(ROUND(SUM(T26:T40),0)=ROUND(T18,0),ROUND(SUM(T26:T40),0),"ERROR")</f>
        <v>0</v>
      </c>
      <c r="U10" s="91">
        <f>IF(ROUND(SUM(U26:U40),0)=ROUND(U18,0),ROUND(SUM(U26:U40),0),"ERROR")</f>
        <v>0</v>
      </c>
      <c r="V10" s="91">
        <f>IF(ROUND(SUM(V26:V40),0)=ROUND(V18,0),ROUND(SUM(V26:V40),0),"ERROR")</f>
        <v>0</v>
      </c>
      <c r="W10" s="91">
        <f>IF(ROUND(SUM(W26:W40),0)=ROUND(W18,0),ROUND(SUM(W26:W40),0),"ERROR")</f>
        <v>0</v>
      </c>
      <c r="X10" s="159">
        <f t="shared" ref="X10" si="0">S10-T10-(0.8*U10)-(0.5*V10)</f>
        <v>0</v>
      </c>
      <c r="Y10" s="91">
        <f>SUM(Y17:Y18,Y20,Y22,Y24)</f>
        <v>0</v>
      </c>
      <c r="Z10" s="91">
        <f>IF(ROUND(SUM(Z26:Z40),0)=ROUND(SUM(Z17:Z18,Z20,Z22,Z24),0),ROUND(SUM(Z26:Z40),0),"ERROR")</f>
        <v>0</v>
      </c>
      <c r="AA10" s="91">
        <f>SUM(AA26:AA40)</f>
        <v>0</v>
      </c>
      <c r="AB10" s="140"/>
      <c r="AC10" s="141"/>
    </row>
    <row r="11" spans="1:29" s="1" customFormat="1" ht="25.5" customHeight="1">
      <c r="A11" s="80" t="s">
        <v>367</v>
      </c>
      <c r="B11" s="196"/>
      <c r="C11" s="131" t="s">
        <v>34</v>
      </c>
      <c r="D11" s="3" t="s">
        <v>11</v>
      </c>
      <c r="E11" s="134"/>
      <c r="F11" s="92"/>
      <c r="G11" s="136"/>
      <c r="H11" s="93">
        <f t="shared" ref="H11:H15" si="1">E11+G11</f>
        <v>0</v>
      </c>
      <c r="I11" s="136"/>
      <c r="J11" s="136"/>
      <c r="K11" s="136"/>
      <c r="L11" s="136"/>
      <c r="M11" s="136"/>
      <c r="N11" s="136"/>
      <c r="O11" s="93">
        <f t="shared" ref="O11:O15" si="2">SUM(H11,M11:N11)</f>
        <v>0</v>
      </c>
      <c r="P11" s="136"/>
      <c r="Q11" s="136"/>
      <c r="R11" s="136"/>
      <c r="S11" s="93">
        <f>SUM(O11:Q11)</f>
        <v>0</v>
      </c>
      <c r="T11" s="136"/>
      <c r="U11" s="136"/>
      <c r="V11" s="136"/>
      <c r="W11" s="136"/>
      <c r="X11" s="160">
        <f t="shared" ref="X11:X15" si="3">S11-T11-(0.8*U11)-(0.5*V11)</f>
        <v>0</v>
      </c>
      <c r="Y11" s="136"/>
      <c r="Z11" s="136"/>
      <c r="AA11" s="138"/>
      <c r="AB11" s="94"/>
      <c r="AC11" s="95"/>
    </row>
    <row r="12" spans="1:29" s="1" customFormat="1" ht="25.5" customHeight="1">
      <c r="A12" s="80" t="s">
        <v>368</v>
      </c>
      <c r="B12" s="196"/>
      <c r="C12" s="132" t="s">
        <v>61</v>
      </c>
      <c r="D12" s="3" t="s">
        <v>12</v>
      </c>
      <c r="E12" s="134"/>
      <c r="F12" s="92"/>
      <c r="G12" s="136"/>
      <c r="H12" s="93">
        <f t="shared" si="1"/>
        <v>0</v>
      </c>
      <c r="I12" s="136"/>
      <c r="J12" s="136"/>
      <c r="K12" s="136"/>
      <c r="L12" s="136"/>
      <c r="M12" s="136"/>
      <c r="N12" s="136"/>
      <c r="O12" s="93">
        <f t="shared" si="2"/>
        <v>0</v>
      </c>
      <c r="P12" s="136"/>
      <c r="Q12" s="136"/>
      <c r="R12" s="136"/>
      <c r="S12" s="93">
        <f t="shared" ref="S12:S15" si="4">SUM(O12:Q12)</f>
        <v>0</v>
      </c>
      <c r="T12" s="136"/>
      <c r="U12" s="136"/>
      <c r="V12" s="136"/>
      <c r="W12" s="136"/>
      <c r="X12" s="160">
        <f t="shared" si="3"/>
        <v>0</v>
      </c>
      <c r="Y12" s="136"/>
      <c r="Z12" s="136"/>
      <c r="AA12" s="138"/>
      <c r="AB12" s="94"/>
      <c r="AC12" s="95"/>
    </row>
    <row r="13" spans="1:29" s="1" customFormat="1" ht="28.5">
      <c r="A13" s="80" t="s">
        <v>369</v>
      </c>
      <c r="B13" s="196"/>
      <c r="C13" s="131" t="s">
        <v>49</v>
      </c>
      <c r="D13" s="3" t="s">
        <v>13</v>
      </c>
      <c r="E13" s="134"/>
      <c r="F13" s="92"/>
      <c r="G13" s="136"/>
      <c r="H13" s="93">
        <f t="shared" si="1"/>
        <v>0</v>
      </c>
      <c r="I13" s="136"/>
      <c r="J13" s="136"/>
      <c r="K13" s="136"/>
      <c r="L13" s="136"/>
      <c r="M13" s="136"/>
      <c r="N13" s="136"/>
      <c r="O13" s="93">
        <f t="shared" si="2"/>
        <v>0</v>
      </c>
      <c r="P13" s="136"/>
      <c r="Q13" s="136"/>
      <c r="R13" s="136"/>
      <c r="S13" s="93">
        <f t="shared" si="4"/>
        <v>0</v>
      </c>
      <c r="T13" s="136"/>
      <c r="U13" s="136"/>
      <c r="V13" s="136"/>
      <c r="W13" s="136"/>
      <c r="X13" s="160">
        <f t="shared" si="3"/>
        <v>0</v>
      </c>
      <c r="Y13" s="136"/>
      <c r="Z13" s="136"/>
      <c r="AA13" s="138"/>
      <c r="AB13" s="94"/>
      <c r="AC13" s="95"/>
    </row>
    <row r="14" spans="1:29" s="1" customFormat="1" ht="28.5">
      <c r="A14" s="80" t="s">
        <v>370</v>
      </c>
      <c r="B14" s="196"/>
      <c r="C14" s="131" t="s">
        <v>51</v>
      </c>
      <c r="D14" s="3" t="s">
        <v>14</v>
      </c>
      <c r="E14" s="134"/>
      <c r="F14" s="92"/>
      <c r="G14" s="136"/>
      <c r="H14" s="93">
        <f t="shared" si="1"/>
        <v>0</v>
      </c>
      <c r="I14" s="136"/>
      <c r="J14" s="136"/>
      <c r="K14" s="136"/>
      <c r="L14" s="136"/>
      <c r="M14" s="136"/>
      <c r="N14" s="136"/>
      <c r="O14" s="93">
        <f t="shared" si="2"/>
        <v>0</v>
      </c>
      <c r="P14" s="136"/>
      <c r="Q14" s="136"/>
      <c r="R14" s="136"/>
      <c r="S14" s="93">
        <f t="shared" si="4"/>
        <v>0</v>
      </c>
      <c r="T14" s="136"/>
      <c r="U14" s="136"/>
      <c r="V14" s="136"/>
      <c r="W14" s="136"/>
      <c r="X14" s="160">
        <f t="shared" si="3"/>
        <v>0</v>
      </c>
      <c r="Y14" s="136"/>
      <c r="Z14" s="136"/>
      <c r="AA14" s="138"/>
      <c r="AB14" s="94"/>
      <c r="AC14" s="95"/>
    </row>
    <row r="15" spans="1:29" s="1" customFormat="1" ht="42.75">
      <c r="A15" s="80" t="s">
        <v>371</v>
      </c>
      <c r="B15" s="196"/>
      <c r="C15" s="131" t="s">
        <v>52</v>
      </c>
      <c r="D15" s="3" t="s">
        <v>15</v>
      </c>
      <c r="E15" s="135"/>
      <c r="F15" s="96"/>
      <c r="G15" s="137"/>
      <c r="H15" s="97">
        <f t="shared" si="1"/>
        <v>0</v>
      </c>
      <c r="I15" s="137"/>
      <c r="J15" s="137"/>
      <c r="K15" s="137"/>
      <c r="L15" s="137"/>
      <c r="M15" s="137"/>
      <c r="N15" s="137"/>
      <c r="O15" s="97">
        <f t="shared" si="2"/>
        <v>0</v>
      </c>
      <c r="P15" s="137"/>
      <c r="Q15" s="137"/>
      <c r="R15" s="137"/>
      <c r="S15" s="97">
        <f t="shared" si="4"/>
        <v>0</v>
      </c>
      <c r="T15" s="137"/>
      <c r="U15" s="137"/>
      <c r="V15" s="137"/>
      <c r="W15" s="137"/>
      <c r="X15" s="161">
        <f t="shared" si="3"/>
        <v>0</v>
      </c>
      <c r="Y15" s="137"/>
      <c r="Z15" s="137"/>
      <c r="AA15" s="139"/>
      <c r="AB15" s="98"/>
      <c r="AC15" s="99"/>
    </row>
    <row r="16" spans="1:29" s="1" customFormat="1">
      <c r="B16" s="196"/>
      <c r="C16" s="81" t="s">
        <v>70</v>
      </c>
      <c r="D16" s="129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65"/>
      <c r="Y16" s="108"/>
      <c r="Z16" s="107"/>
      <c r="AA16" s="107"/>
      <c r="AB16" s="107"/>
      <c r="AC16" s="108"/>
    </row>
    <row r="17" spans="1:29" s="1" customFormat="1" ht="30" customHeight="1">
      <c r="A17" s="80" t="s">
        <v>372</v>
      </c>
      <c r="B17" s="196"/>
      <c r="C17" s="133" t="s">
        <v>37</v>
      </c>
      <c r="D17" s="3" t="s">
        <v>16</v>
      </c>
      <c r="E17" s="125"/>
      <c r="F17" s="109"/>
      <c r="G17" s="110"/>
      <c r="H17" s="111">
        <f t="shared" ref="H17:H18" si="5">E17+G17</f>
        <v>0</v>
      </c>
      <c r="I17" s="112"/>
      <c r="J17" s="112"/>
      <c r="K17" s="112"/>
      <c r="L17" s="112"/>
      <c r="M17" s="112"/>
      <c r="N17" s="113"/>
      <c r="O17" s="114">
        <f t="shared" ref="O17:O18" si="6">SUM(H17,M17:N17)</f>
        <v>0</v>
      </c>
      <c r="P17" s="113"/>
      <c r="Q17" s="113"/>
      <c r="R17" s="113"/>
      <c r="S17" s="111">
        <f t="shared" ref="S17:S18" si="7">SUM(O17:Q17)</f>
        <v>0</v>
      </c>
      <c r="T17" s="115"/>
      <c r="U17" s="115"/>
      <c r="V17" s="115"/>
      <c r="W17" s="115"/>
      <c r="X17" s="162">
        <f>S17</f>
        <v>0</v>
      </c>
      <c r="Y17" s="116"/>
      <c r="Z17" s="113"/>
      <c r="AA17" s="117"/>
      <c r="AB17" s="117"/>
      <c r="AC17" s="153"/>
    </row>
    <row r="18" spans="1:29" s="1" customFormat="1" ht="28.5">
      <c r="A18" s="80" t="s">
        <v>373</v>
      </c>
      <c r="B18" s="196"/>
      <c r="C18" s="133" t="s">
        <v>38</v>
      </c>
      <c r="D18" s="3" t="s">
        <v>17</v>
      </c>
      <c r="E18" s="126"/>
      <c r="F18" s="118"/>
      <c r="G18" s="119"/>
      <c r="H18" s="120">
        <f t="shared" si="5"/>
        <v>0</v>
      </c>
      <c r="I18" s="112"/>
      <c r="J18" s="112"/>
      <c r="K18" s="112"/>
      <c r="L18" s="112"/>
      <c r="M18" s="112"/>
      <c r="N18" s="121"/>
      <c r="O18" s="122">
        <f t="shared" si="6"/>
        <v>0</v>
      </c>
      <c r="P18" s="121"/>
      <c r="Q18" s="121"/>
      <c r="R18" s="121"/>
      <c r="S18" s="120">
        <f t="shared" si="7"/>
        <v>0</v>
      </c>
      <c r="T18" s="119"/>
      <c r="U18" s="119"/>
      <c r="V18" s="119"/>
      <c r="W18" s="119"/>
      <c r="X18" s="161">
        <f>S18-T18-(0.8*U18)-(0.5*V18)</f>
        <v>0</v>
      </c>
      <c r="Y18" s="121"/>
      <c r="Z18" s="121"/>
      <c r="AA18" s="123"/>
      <c r="AB18" s="155"/>
      <c r="AC18" s="154"/>
    </row>
    <row r="19" spans="1:29" s="1" customFormat="1">
      <c r="B19" s="196"/>
      <c r="C19" s="81" t="s">
        <v>71</v>
      </c>
      <c r="D19" s="128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65"/>
      <c r="Y19" s="108"/>
      <c r="Z19" s="107"/>
      <c r="AA19" s="107"/>
      <c r="AB19" s="107"/>
      <c r="AC19" s="108"/>
    </row>
    <row r="20" spans="1:29" s="1" customFormat="1" ht="24.75" customHeight="1">
      <c r="A20" s="80" t="s">
        <v>374</v>
      </c>
      <c r="B20" s="196"/>
      <c r="C20" s="133" t="s">
        <v>30</v>
      </c>
      <c r="D20" s="3" t="s">
        <v>18</v>
      </c>
      <c r="E20" s="142"/>
      <c r="F20" s="90"/>
      <c r="G20" s="140"/>
      <c r="H20" s="91">
        <f t="shared" ref="H20:H24" si="8">E20+G20</f>
        <v>0</v>
      </c>
      <c r="I20" s="140"/>
      <c r="J20" s="140"/>
      <c r="K20" s="140"/>
      <c r="L20" s="140"/>
      <c r="M20" s="140"/>
      <c r="N20" s="140"/>
      <c r="O20" s="91">
        <f t="shared" ref="O20:O24" si="9">SUM(H20,M20:N20)</f>
        <v>0</v>
      </c>
      <c r="P20" s="140"/>
      <c r="Q20" s="140"/>
      <c r="R20" s="140"/>
      <c r="S20" s="91">
        <f t="shared" ref="S20:S24" si="10">SUM(O20:Q20)</f>
        <v>0</v>
      </c>
      <c r="T20" s="101"/>
      <c r="U20" s="101"/>
      <c r="V20" s="101"/>
      <c r="W20" s="101"/>
      <c r="X20" s="163">
        <f>S20</f>
        <v>0</v>
      </c>
      <c r="Y20" s="140"/>
      <c r="Z20" s="140"/>
      <c r="AA20" s="150"/>
      <c r="AB20" s="90"/>
      <c r="AC20" s="100"/>
    </row>
    <row r="21" spans="1:29" s="1" customFormat="1" ht="24.75" customHeight="1">
      <c r="A21" s="80" t="s">
        <v>375</v>
      </c>
      <c r="B21" s="196"/>
      <c r="C21" s="133" t="s">
        <v>62</v>
      </c>
      <c r="D21" s="3" t="s">
        <v>19</v>
      </c>
      <c r="E21" s="134"/>
      <c r="F21" s="92"/>
      <c r="G21" s="136"/>
      <c r="H21" s="92"/>
      <c r="I21" s="94"/>
      <c r="J21" s="94"/>
      <c r="K21" s="94"/>
      <c r="L21" s="94"/>
      <c r="M21" s="94"/>
      <c r="N21" s="94"/>
      <c r="O21" s="102"/>
      <c r="P21" s="94"/>
      <c r="Q21" s="94"/>
      <c r="R21" s="94"/>
      <c r="S21" s="94"/>
      <c r="T21" s="94"/>
      <c r="U21" s="94"/>
      <c r="V21" s="94"/>
      <c r="W21" s="94"/>
      <c r="X21" s="164">
        <f>E21+G21</f>
        <v>0</v>
      </c>
      <c r="Y21" s="94"/>
      <c r="Z21" s="94"/>
      <c r="AA21" s="92"/>
      <c r="AB21" s="92"/>
      <c r="AC21" s="95"/>
    </row>
    <row r="22" spans="1:29" s="1" customFormat="1" ht="24.75" customHeight="1">
      <c r="A22" s="80" t="s">
        <v>376</v>
      </c>
      <c r="B22" s="196"/>
      <c r="C22" s="133" t="s">
        <v>31</v>
      </c>
      <c r="D22" s="3" t="s">
        <v>0</v>
      </c>
      <c r="E22" s="134"/>
      <c r="F22" s="92"/>
      <c r="G22" s="136"/>
      <c r="H22" s="93">
        <f t="shared" si="8"/>
        <v>0</v>
      </c>
      <c r="I22" s="136"/>
      <c r="J22" s="136"/>
      <c r="K22" s="136"/>
      <c r="L22" s="136"/>
      <c r="M22" s="136"/>
      <c r="N22" s="136"/>
      <c r="O22" s="93">
        <f t="shared" si="9"/>
        <v>0</v>
      </c>
      <c r="P22" s="136"/>
      <c r="Q22" s="136"/>
      <c r="R22" s="136"/>
      <c r="S22" s="93">
        <f t="shared" si="10"/>
        <v>0</v>
      </c>
      <c r="T22" s="94"/>
      <c r="U22" s="94"/>
      <c r="V22" s="94"/>
      <c r="W22" s="94"/>
      <c r="X22" s="160">
        <f>S22</f>
        <v>0</v>
      </c>
      <c r="Y22" s="136"/>
      <c r="Z22" s="136"/>
      <c r="AA22" s="149"/>
      <c r="AB22" s="92"/>
      <c r="AC22" s="95"/>
    </row>
    <row r="23" spans="1:29" s="1" customFormat="1" ht="24.75" customHeight="1">
      <c r="A23" s="80" t="s">
        <v>377</v>
      </c>
      <c r="B23" s="196"/>
      <c r="C23" s="133" t="s">
        <v>62</v>
      </c>
      <c r="D23" s="3" t="s">
        <v>1</v>
      </c>
      <c r="E23" s="134"/>
      <c r="F23" s="92"/>
      <c r="G23" s="136"/>
      <c r="H23" s="92"/>
      <c r="I23" s="94"/>
      <c r="J23" s="94"/>
      <c r="K23" s="94"/>
      <c r="L23" s="94"/>
      <c r="M23" s="94"/>
      <c r="N23" s="94"/>
      <c r="O23" s="102"/>
      <c r="P23" s="94"/>
      <c r="Q23" s="94"/>
      <c r="R23" s="94"/>
      <c r="S23" s="94"/>
      <c r="T23" s="94"/>
      <c r="U23" s="94"/>
      <c r="V23" s="94"/>
      <c r="W23" s="94"/>
      <c r="X23" s="160">
        <f>E23+G23</f>
        <v>0</v>
      </c>
      <c r="Y23" s="94"/>
      <c r="Z23" s="94"/>
      <c r="AA23" s="92"/>
      <c r="AB23" s="92"/>
      <c r="AC23" s="95"/>
    </row>
    <row r="24" spans="1:29" s="1" customFormat="1" ht="24.75" customHeight="1">
      <c r="A24" s="80" t="s">
        <v>378</v>
      </c>
      <c r="B24" s="196"/>
      <c r="C24" s="133" t="s">
        <v>32</v>
      </c>
      <c r="D24" s="3" t="s">
        <v>2</v>
      </c>
      <c r="E24" s="135"/>
      <c r="F24" s="96"/>
      <c r="G24" s="137"/>
      <c r="H24" s="97">
        <f t="shared" si="8"/>
        <v>0</v>
      </c>
      <c r="I24" s="137"/>
      <c r="J24" s="137"/>
      <c r="K24" s="137"/>
      <c r="L24" s="137"/>
      <c r="M24" s="137"/>
      <c r="N24" s="137"/>
      <c r="O24" s="97">
        <f t="shared" si="9"/>
        <v>0</v>
      </c>
      <c r="P24" s="137"/>
      <c r="Q24" s="137"/>
      <c r="R24" s="137"/>
      <c r="S24" s="97">
        <f t="shared" si="10"/>
        <v>0</v>
      </c>
      <c r="T24" s="98"/>
      <c r="U24" s="98"/>
      <c r="V24" s="98"/>
      <c r="W24" s="98"/>
      <c r="X24" s="161">
        <f>S24</f>
        <v>0</v>
      </c>
      <c r="Y24" s="137"/>
      <c r="Z24" s="137"/>
      <c r="AA24" s="148"/>
      <c r="AB24" s="96"/>
      <c r="AC24" s="99"/>
    </row>
    <row r="25" spans="1:29" s="1" customFormat="1">
      <c r="B25" s="196"/>
      <c r="C25" s="81" t="s">
        <v>72</v>
      </c>
      <c r="D25" s="128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65"/>
      <c r="Y25" s="108"/>
      <c r="Z25" s="107"/>
      <c r="AA25" s="107"/>
      <c r="AB25" s="107"/>
      <c r="AC25" s="108"/>
    </row>
    <row r="26" spans="1:29" s="1" customFormat="1" ht="25.5" customHeight="1">
      <c r="A26" s="80" t="s">
        <v>379</v>
      </c>
      <c r="B26" s="196"/>
      <c r="C26" s="133">
        <v>0</v>
      </c>
      <c r="D26" s="3" t="s">
        <v>3</v>
      </c>
      <c r="E26" s="142"/>
      <c r="F26" s="101"/>
      <c r="G26" s="140"/>
      <c r="H26" s="91">
        <f t="shared" ref="H26:H39" si="11">E26+G26</f>
        <v>0</v>
      </c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40"/>
      <c r="T26" s="140"/>
      <c r="U26" s="140"/>
      <c r="V26" s="140"/>
      <c r="W26" s="140"/>
      <c r="X26" s="163">
        <f t="shared" ref="X26:X40" si="12">S26-T26-(0.8*U26)-(0.5*V26)</f>
        <v>0</v>
      </c>
      <c r="Y26" s="140"/>
      <c r="Z26" s="91">
        <f>$X$26*0</f>
        <v>0</v>
      </c>
      <c r="AA26" s="166"/>
      <c r="AB26" s="140"/>
      <c r="AC26" s="141"/>
    </row>
    <row r="27" spans="1:29" s="1" customFormat="1" ht="25.5" customHeight="1">
      <c r="A27" s="80" t="s">
        <v>380</v>
      </c>
      <c r="B27" s="196"/>
      <c r="C27" s="133">
        <v>0.02</v>
      </c>
      <c r="D27" s="3" t="s">
        <v>4</v>
      </c>
      <c r="E27" s="134"/>
      <c r="F27" s="94"/>
      <c r="G27" s="136"/>
      <c r="H27" s="93">
        <f t="shared" si="11"/>
        <v>0</v>
      </c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136"/>
      <c r="T27" s="136"/>
      <c r="U27" s="136"/>
      <c r="V27" s="136"/>
      <c r="W27" s="136"/>
      <c r="X27" s="160">
        <f t="shared" si="12"/>
        <v>0</v>
      </c>
      <c r="Y27" s="136"/>
      <c r="Z27" s="93">
        <f>$X$27*0.02</f>
        <v>0</v>
      </c>
      <c r="AA27" s="167"/>
      <c r="AB27" s="136"/>
      <c r="AC27" s="147"/>
    </row>
    <row r="28" spans="1:29" s="1" customFormat="1" ht="25.5" customHeight="1">
      <c r="A28" s="80" t="s">
        <v>381</v>
      </c>
      <c r="B28" s="196"/>
      <c r="C28" s="133">
        <v>0.04</v>
      </c>
      <c r="D28" s="3" t="s">
        <v>5</v>
      </c>
      <c r="E28" s="134"/>
      <c r="F28" s="94"/>
      <c r="G28" s="136"/>
      <c r="H28" s="93">
        <f t="shared" si="11"/>
        <v>0</v>
      </c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136"/>
      <c r="T28" s="136"/>
      <c r="U28" s="136"/>
      <c r="V28" s="136"/>
      <c r="W28" s="136"/>
      <c r="X28" s="160">
        <f t="shared" si="12"/>
        <v>0</v>
      </c>
      <c r="Y28" s="136"/>
      <c r="Z28" s="93">
        <f>$X$28*0.04</f>
        <v>0</v>
      </c>
      <c r="AA28" s="168"/>
      <c r="AB28" s="136"/>
      <c r="AC28" s="147"/>
    </row>
    <row r="29" spans="1:29" s="1" customFormat="1" ht="25.5" customHeight="1">
      <c r="A29" s="80" t="s">
        <v>382</v>
      </c>
      <c r="B29" s="196"/>
      <c r="C29" s="133">
        <v>0.1</v>
      </c>
      <c r="D29" s="3" t="s">
        <v>6</v>
      </c>
      <c r="E29" s="134"/>
      <c r="F29" s="94"/>
      <c r="G29" s="136"/>
      <c r="H29" s="93">
        <f t="shared" si="11"/>
        <v>0</v>
      </c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136"/>
      <c r="T29" s="136"/>
      <c r="U29" s="136"/>
      <c r="V29" s="136"/>
      <c r="W29" s="136"/>
      <c r="X29" s="160">
        <f t="shared" si="12"/>
        <v>0</v>
      </c>
      <c r="Y29" s="136"/>
      <c r="Z29" s="93">
        <f>$X$29*0.1</f>
        <v>0</v>
      </c>
      <c r="AA29" s="167"/>
      <c r="AB29" s="136"/>
      <c r="AC29" s="147"/>
    </row>
    <row r="30" spans="1:29" s="1" customFormat="1" ht="25.5" customHeight="1">
      <c r="A30" s="80" t="s">
        <v>383</v>
      </c>
      <c r="B30" s="196"/>
      <c r="C30" s="133">
        <v>0.2</v>
      </c>
      <c r="D30" s="3" t="s">
        <v>7</v>
      </c>
      <c r="E30" s="134"/>
      <c r="F30" s="94"/>
      <c r="G30" s="136"/>
      <c r="H30" s="93">
        <f t="shared" si="11"/>
        <v>0</v>
      </c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136"/>
      <c r="T30" s="136"/>
      <c r="U30" s="136"/>
      <c r="V30" s="136"/>
      <c r="W30" s="136"/>
      <c r="X30" s="160">
        <f t="shared" si="12"/>
        <v>0</v>
      </c>
      <c r="Y30" s="136"/>
      <c r="Z30" s="93">
        <f>$X$30*0.2</f>
        <v>0</v>
      </c>
      <c r="AA30" s="167"/>
      <c r="AB30" s="136"/>
      <c r="AC30" s="147"/>
    </row>
    <row r="31" spans="1:29" s="1" customFormat="1" ht="25.5" customHeight="1">
      <c r="A31" s="80" t="s">
        <v>384</v>
      </c>
      <c r="B31" s="196"/>
      <c r="C31" s="133">
        <v>0.35</v>
      </c>
      <c r="D31" s="3" t="s">
        <v>20</v>
      </c>
      <c r="E31" s="134"/>
      <c r="F31" s="94"/>
      <c r="G31" s="136"/>
      <c r="H31" s="93">
        <f t="shared" si="11"/>
        <v>0</v>
      </c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136"/>
      <c r="T31" s="136"/>
      <c r="U31" s="136"/>
      <c r="V31" s="136"/>
      <c r="W31" s="136"/>
      <c r="X31" s="160">
        <f t="shared" si="12"/>
        <v>0</v>
      </c>
      <c r="Y31" s="136"/>
      <c r="Z31" s="93">
        <f>$X$31*0.35</f>
        <v>0</v>
      </c>
      <c r="AA31" s="167"/>
      <c r="AB31" s="136"/>
      <c r="AC31" s="147"/>
    </row>
    <row r="32" spans="1:29" s="1" customFormat="1" ht="25.5" customHeight="1">
      <c r="A32" s="80" t="s">
        <v>385</v>
      </c>
      <c r="B32" s="196"/>
      <c r="C32" s="133">
        <v>0.5</v>
      </c>
      <c r="D32" s="3" t="s">
        <v>8</v>
      </c>
      <c r="E32" s="134"/>
      <c r="F32" s="94"/>
      <c r="G32" s="136"/>
      <c r="H32" s="93">
        <f t="shared" si="11"/>
        <v>0</v>
      </c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136"/>
      <c r="T32" s="136"/>
      <c r="U32" s="136"/>
      <c r="V32" s="136"/>
      <c r="W32" s="136"/>
      <c r="X32" s="160">
        <f t="shared" si="12"/>
        <v>0</v>
      </c>
      <c r="Y32" s="136"/>
      <c r="Z32" s="93">
        <f>$X$32*0.5</f>
        <v>0</v>
      </c>
      <c r="AA32" s="167"/>
      <c r="AB32" s="136"/>
      <c r="AC32" s="147"/>
    </row>
    <row r="33" spans="1:29" s="1" customFormat="1" ht="25.5" customHeight="1">
      <c r="A33" s="80" t="s">
        <v>386</v>
      </c>
      <c r="B33" s="196"/>
      <c r="C33" s="133">
        <v>0.7</v>
      </c>
      <c r="D33" s="3" t="s">
        <v>9</v>
      </c>
      <c r="E33" s="127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136"/>
      <c r="T33" s="136"/>
      <c r="U33" s="136"/>
      <c r="V33" s="136"/>
      <c r="W33" s="136"/>
      <c r="X33" s="160">
        <f t="shared" si="12"/>
        <v>0</v>
      </c>
      <c r="Y33" s="136"/>
      <c r="Z33" s="93">
        <f>$X$33*0.7</f>
        <v>0</v>
      </c>
      <c r="AA33" s="169"/>
      <c r="AB33" s="136"/>
      <c r="AC33" s="147"/>
    </row>
    <row r="34" spans="1:29" s="1" customFormat="1" ht="25.5" customHeight="1">
      <c r="A34" s="80" t="s">
        <v>387</v>
      </c>
      <c r="B34" s="196"/>
      <c r="C34" s="133">
        <v>0.75</v>
      </c>
      <c r="D34" s="3" t="s">
        <v>21</v>
      </c>
      <c r="E34" s="134"/>
      <c r="F34" s="94"/>
      <c r="G34" s="136"/>
      <c r="H34" s="93">
        <f t="shared" si="11"/>
        <v>0</v>
      </c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136"/>
      <c r="T34" s="136"/>
      <c r="U34" s="136"/>
      <c r="V34" s="136"/>
      <c r="W34" s="136"/>
      <c r="X34" s="160">
        <f t="shared" si="12"/>
        <v>0</v>
      </c>
      <c r="Y34" s="136"/>
      <c r="Z34" s="93">
        <f>$X$34*0.75</f>
        <v>0</v>
      </c>
      <c r="AA34" s="169"/>
      <c r="AB34" s="136"/>
      <c r="AC34" s="147"/>
    </row>
    <row r="35" spans="1:29" s="1" customFormat="1" ht="25.5" customHeight="1">
      <c r="A35" s="80" t="s">
        <v>388</v>
      </c>
      <c r="B35" s="196"/>
      <c r="C35" s="133">
        <v>1</v>
      </c>
      <c r="D35" s="3" t="s">
        <v>22</v>
      </c>
      <c r="E35" s="134"/>
      <c r="F35" s="94"/>
      <c r="G35" s="136"/>
      <c r="H35" s="93">
        <f t="shared" si="11"/>
        <v>0</v>
      </c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136"/>
      <c r="T35" s="136"/>
      <c r="U35" s="136"/>
      <c r="V35" s="136"/>
      <c r="W35" s="136"/>
      <c r="X35" s="160">
        <f t="shared" si="12"/>
        <v>0</v>
      </c>
      <c r="Y35" s="136"/>
      <c r="Z35" s="93">
        <f>$X$35*1</f>
        <v>0</v>
      </c>
      <c r="AA35" s="169"/>
      <c r="AB35" s="136"/>
      <c r="AC35" s="147"/>
    </row>
    <row r="36" spans="1:29" s="1" customFormat="1" ht="25.5" customHeight="1">
      <c r="A36" s="80" t="s">
        <v>389</v>
      </c>
      <c r="B36" s="196"/>
      <c r="C36" s="133">
        <v>1.5</v>
      </c>
      <c r="D36" s="3" t="s">
        <v>23</v>
      </c>
      <c r="E36" s="134"/>
      <c r="F36" s="94"/>
      <c r="G36" s="136"/>
      <c r="H36" s="93">
        <f t="shared" si="11"/>
        <v>0</v>
      </c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136"/>
      <c r="T36" s="136"/>
      <c r="U36" s="136"/>
      <c r="V36" s="136"/>
      <c r="W36" s="136"/>
      <c r="X36" s="160">
        <f t="shared" si="12"/>
        <v>0</v>
      </c>
      <c r="Y36" s="136"/>
      <c r="Z36" s="93">
        <f>$X$36*1.5</f>
        <v>0</v>
      </c>
      <c r="AA36" s="169"/>
      <c r="AB36" s="136"/>
      <c r="AC36" s="147"/>
    </row>
    <row r="37" spans="1:29" s="1" customFormat="1" ht="25.5" customHeight="1">
      <c r="A37" s="80" t="s">
        <v>390</v>
      </c>
      <c r="B37" s="196"/>
      <c r="C37" s="133">
        <v>2.5</v>
      </c>
      <c r="D37" s="3" t="s">
        <v>24</v>
      </c>
      <c r="E37" s="134"/>
      <c r="F37" s="94"/>
      <c r="G37" s="136"/>
      <c r="H37" s="93">
        <f t="shared" si="11"/>
        <v>0</v>
      </c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136"/>
      <c r="T37" s="136"/>
      <c r="U37" s="136"/>
      <c r="V37" s="136"/>
      <c r="W37" s="136"/>
      <c r="X37" s="160">
        <f t="shared" si="12"/>
        <v>0</v>
      </c>
      <c r="Y37" s="136"/>
      <c r="Z37" s="93">
        <f>$X$37*2.5</f>
        <v>0</v>
      </c>
      <c r="AA37" s="169"/>
      <c r="AB37" s="136"/>
      <c r="AC37" s="147"/>
    </row>
    <row r="38" spans="1:29" s="1" customFormat="1" ht="25.5" customHeight="1">
      <c r="A38" s="80" t="s">
        <v>391</v>
      </c>
      <c r="B38" s="196"/>
      <c r="C38" s="133">
        <v>3.7</v>
      </c>
      <c r="D38" s="3" t="s">
        <v>25</v>
      </c>
      <c r="E38" s="134"/>
      <c r="F38" s="94"/>
      <c r="G38" s="136"/>
      <c r="H38" s="93">
        <f t="shared" si="11"/>
        <v>0</v>
      </c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136"/>
      <c r="T38" s="136"/>
      <c r="U38" s="136"/>
      <c r="V38" s="136"/>
      <c r="W38" s="136"/>
      <c r="X38" s="160">
        <f t="shared" si="12"/>
        <v>0</v>
      </c>
      <c r="Y38" s="136"/>
      <c r="Z38" s="93">
        <f>$X$38*3.7</f>
        <v>0</v>
      </c>
      <c r="AA38" s="168"/>
      <c r="AB38" s="136"/>
      <c r="AC38" s="147"/>
    </row>
    <row r="39" spans="1:29" s="1" customFormat="1" ht="25.5" customHeight="1">
      <c r="A39" s="80" t="s">
        <v>392</v>
      </c>
      <c r="B39" s="196"/>
      <c r="C39" s="133">
        <v>12.5</v>
      </c>
      <c r="D39" s="3" t="s">
        <v>26</v>
      </c>
      <c r="E39" s="134"/>
      <c r="F39" s="94"/>
      <c r="G39" s="136"/>
      <c r="H39" s="93">
        <f t="shared" si="11"/>
        <v>0</v>
      </c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136"/>
      <c r="T39" s="136"/>
      <c r="U39" s="136"/>
      <c r="V39" s="136"/>
      <c r="W39" s="136"/>
      <c r="X39" s="160">
        <f t="shared" si="12"/>
        <v>0</v>
      </c>
      <c r="Y39" s="136"/>
      <c r="Z39" s="93">
        <f>$X$39*12.5</f>
        <v>0</v>
      </c>
      <c r="AA39" s="169"/>
      <c r="AB39" s="136"/>
      <c r="AC39" s="147"/>
    </row>
    <row r="40" spans="1:29" s="1" customFormat="1" ht="27.75" customHeight="1">
      <c r="A40" s="80" t="s">
        <v>393</v>
      </c>
      <c r="B40" s="196"/>
      <c r="C40" s="133" t="s">
        <v>47</v>
      </c>
      <c r="D40" s="3" t="s">
        <v>27</v>
      </c>
      <c r="E40" s="134"/>
      <c r="F40" s="94"/>
      <c r="G40" s="136"/>
      <c r="H40" s="93">
        <f>E40+G40</f>
        <v>0</v>
      </c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136"/>
      <c r="T40" s="136"/>
      <c r="U40" s="136"/>
      <c r="V40" s="136"/>
      <c r="W40" s="136"/>
      <c r="X40" s="160">
        <f t="shared" si="12"/>
        <v>0</v>
      </c>
      <c r="Y40" s="136"/>
      <c r="Z40" s="136"/>
      <c r="AA40" s="136"/>
      <c r="AB40" s="136"/>
      <c r="AC40" s="147"/>
    </row>
    <row r="41" spans="1:29" s="1" customFormat="1" ht="27.75" customHeight="1">
      <c r="A41" s="80" t="s">
        <v>394</v>
      </c>
      <c r="B41" s="196"/>
      <c r="C41" s="133" t="s">
        <v>97</v>
      </c>
      <c r="D41" s="3" t="s">
        <v>98</v>
      </c>
      <c r="E41" s="143"/>
      <c r="F41" s="103"/>
      <c r="G41" s="145"/>
      <c r="H41" s="93">
        <f t="shared" ref="H41:H44" si="13">E41+G41</f>
        <v>0</v>
      </c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36"/>
      <c r="T41" s="145"/>
      <c r="U41" s="145"/>
      <c r="V41" s="145"/>
      <c r="W41" s="145"/>
      <c r="X41" s="145"/>
      <c r="Y41" s="145"/>
      <c r="Z41" s="145"/>
      <c r="AA41" s="145"/>
      <c r="AB41" s="103"/>
      <c r="AC41" s="95"/>
    </row>
    <row r="42" spans="1:29" s="1" customFormat="1" ht="27.75" customHeight="1">
      <c r="A42" s="80" t="s">
        <v>395</v>
      </c>
      <c r="B42" s="196"/>
      <c r="C42" s="133" t="s">
        <v>102</v>
      </c>
      <c r="D42" s="3" t="s">
        <v>103</v>
      </c>
      <c r="E42" s="143"/>
      <c r="F42" s="103"/>
      <c r="G42" s="145"/>
      <c r="H42" s="93">
        <f t="shared" si="13"/>
        <v>0</v>
      </c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36"/>
      <c r="T42" s="145"/>
      <c r="U42" s="145"/>
      <c r="V42" s="145"/>
      <c r="W42" s="145"/>
      <c r="X42" s="145"/>
      <c r="Y42" s="145"/>
      <c r="Z42" s="145"/>
      <c r="AA42" s="103"/>
      <c r="AB42" s="103"/>
      <c r="AC42" s="95"/>
    </row>
    <row r="43" spans="1:29" s="1" customFormat="1" ht="27.75" customHeight="1">
      <c r="A43" s="80" t="s">
        <v>396</v>
      </c>
      <c r="B43" s="196"/>
      <c r="C43" s="133" t="s">
        <v>99</v>
      </c>
      <c r="D43" s="3" t="s">
        <v>100</v>
      </c>
      <c r="E43" s="143"/>
      <c r="F43" s="103"/>
      <c r="G43" s="145"/>
      <c r="H43" s="93">
        <f t="shared" si="13"/>
        <v>0</v>
      </c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36"/>
      <c r="T43" s="145"/>
      <c r="U43" s="145"/>
      <c r="V43" s="145"/>
      <c r="W43" s="145"/>
      <c r="X43" s="145"/>
      <c r="Y43" s="145"/>
      <c r="Z43" s="145"/>
      <c r="AA43" s="145"/>
      <c r="AB43" s="103"/>
      <c r="AC43" s="95"/>
    </row>
    <row r="44" spans="1:29" s="1" customFormat="1" ht="27.75" customHeight="1" thickBot="1">
      <c r="A44" s="80" t="s">
        <v>397</v>
      </c>
      <c r="B44" s="197"/>
      <c r="C44" s="133" t="s">
        <v>104</v>
      </c>
      <c r="D44" s="3" t="s">
        <v>105</v>
      </c>
      <c r="E44" s="144"/>
      <c r="F44" s="104"/>
      <c r="G44" s="146"/>
      <c r="H44" s="105">
        <f t="shared" si="13"/>
        <v>0</v>
      </c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70"/>
      <c r="T44" s="146"/>
      <c r="U44" s="146"/>
      <c r="V44" s="146"/>
      <c r="W44" s="146"/>
      <c r="X44" s="146"/>
      <c r="Y44" s="146"/>
      <c r="Z44" s="146"/>
      <c r="AA44" s="104"/>
      <c r="AB44" s="104"/>
      <c r="AC44" s="106"/>
    </row>
  </sheetData>
  <sheetProtection password="D86F" sheet="1" objects="1" scenarios="1"/>
  <mergeCells count="26">
    <mergeCell ref="B10:B44"/>
    <mergeCell ref="E5:AC5"/>
    <mergeCell ref="E6:F6"/>
    <mergeCell ref="I7:J7"/>
    <mergeCell ref="K7:L7"/>
    <mergeCell ref="M7:N7"/>
    <mergeCell ref="I6:N6"/>
    <mergeCell ref="Q7:R7"/>
    <mergeCell ref="P6:R6"/>
    <mergeCell ref="T6:W6"/>
    <mergeCell ref="G6:G8"/>
    <mergeCell ref="H6:H8"/>
    <mergeCell ref="O6:O8"/>
    <mergeCell ref="S6:S8"/>
    <mergeCell ref="X6:X8"/>
    <mergeCell ref="AB7:AB8"/>
    <mergeCell ref="AC7:AC8"/>
    <mergeCell ref="B2:AC2"/>
    <mergeCell ref="Z6:Z8"/>
    <mergeCell ref="AA6:AA8"/>
    <mergeCell ref="F7:F8"/>
    <mergeCell ref="P7:P8"/>
    <mergeCell ref="T7:T8"/>
    <mergeCell ref="U7:U8"/>
    <mergeCell ref="V7:V8"/>
    <mergeCell ref="W7:W8"/>
  </mergeCells>
  <conditionalFormatting sqref="C17:C18">
    <cfRule type="cellIs" dxfId="17" priority="2" stopIfTrue="1" operator="equal">
      <formula>#REF!</formula>
    </cfRule>
  </conditionalFormatting>
  <conditionalFormatting sqref="C20:C24 C26:C44">
    <cfRule type="cellIs" dxfId="16" priority="1" stopIfTrue="1" operator="equal">
      <formula>#REF!</formula>
    </cfRule>
  </conditionalFormatting>
  <dataValidations count="22">
    <dataValidation type="whole" operator="lessThanOrEqual" allowBlank="1" showInputMessage="1" showErrorMessage="1" error="Value must less than or equal to r70c10" sqref="F17">
      <formula1>E17</formula1>
    </dataValidation>
    <dataValidation type="whole" operator="greaterThanOrEqual" allowBlank="1" showInputMessage="1" showErrorMessage="1" error="Value must be greater than or equal to r80c20" sqref="E18">
      <formula1>F18</formula1>
    </dataValidation>
    <dataValidation type="whole" operator="lessThanOrEqual" allowBlank="1" showInputMessage="1" showErrorMessage="1" error="Value must less than or equal to r80c10" sqref="F18">
      <formula1>E18</formula1>
    </dataValidation>
    <dataValidation type="decimal" operator="lessThanOrEqual" allowBlank="1" showInputMessage="1" showErrorMessage="1" error="A negative figure is to be reported" prompt="A negative figure is to be reported" sqref="G17:G18 I17:M18">
      <formula1>0</formula1>
    </dataValidation>
    <dataValidation type="decimal" operator="greaterThanOrEqual" allowBlank="1" showInputMessage="1" showErrorMessage="1" error="A positive figure is to be reported" prompt="A positive figure is to be reported" sqref="N17:N18">
      <formula1>0</formula1>
    </dataValidation>
    <dataValidation type="decimal" operator="lessThanOrEqual" allowBlank="1" showInputMessage="1" showErrorMessage="1" error="A negative figure is to be reported " prompt="A negative figure is to be reported" sqref="Q17:Q18">
      <formula1>0</formula1>
    </dataValidation>
    <dataValidation allowBlank="1" showInputMessage="1" showErrorMessage="1" prompt="If there is no SME-supporting factor, then cell AA39 must be equal to cell Z39" sqref="AA39"/>
    <dataValidation allowBlank="1" showInputMessage="1" showErrorMessage="1" prompt="If there is no SME-supporting factor, then cell AA38 must be equal to cell Z38" sqref="AA38"/>
    <dataValidation allowBlank="1" showInputMessage="1" showErrorMessage="1" prompt="If there is no SME-supporting factor, then cell AA37 must be equal to cell Z37" sqref="AA37"/>
    <dataValidation allowBlank="1" showInputMessage="1" showErrorMessage="1" prompt="If there is no SME-supporting factor, then cell AA36 must be equal to cell Z36" sqref="AA36"/>
    <dataValidation allowBlank="1" showInputMessage="1" showErrorMessage="1" prompt="If there is no SME-supporting factor, then cell AA35 must be equal to cell Z35" sqref="AA35"/>
    <dataValidation allowBlank="1" showInputMessage="1" showErrorMessage="1" prompt="If there is no SME-supporting factor, then cell AA34 must be equal to cell Z34" sqref="AA34"/>
    <dataValidation allowBlank="1" showInputMessage="1" showErrorMessage="1" prompt="If there is no SME-supporting factor, then cell AA33 must be equal to cell Z33" sqref="AA33"/>
    <dataValidation allowBlank="1" showInputMessage="1" showErrorMessage="1" prompt="If there is no SME-supporting factor, then cell AA32 must be equal to cell Z32" sqref="AA32"/>
    <dataValidation allowBlank="1" showInputMessage="1" showErrorMessage="1" prompt="If there is no SME-supporting factor, then cell AA31 must be equal to cell Z31_x000a_" sqref="AA31"/>
    <dataValidation allowBlank="1" showInputMessage="1" showErrorMessage="1" prompt="If there is no SME-supporting factor, then cell AA30 must be equal to cell Z30" sqref="AA30"/>
    <dataValidation allowBlank="1" showInputMessage="1" showErrorMessage="1" prompt="If there is no SME-supporting factor, then cell AA29 must be equal to cell Z29" sqref="AA29"/>
    <dataValidation allowBlank="1" showInputMessage="1" showErrorMessage="1" prompt="If there is no SME-supporting factor, then cell AA28 must be equal to cell Z28_x000a_" sqref="AA28"/>
    <dataValidation allowBlank="1" showInputMessage="1" showErrorMessage="1" prompt="If there is no SME-supporting factor, then cell AA27 must be equal to cell Z27" sqref="AA27"/>
    <dataValidation allowBlank="1" showInputMessage="1" showErrorMessage="1" prompt="If there is no SME-supporting factor, then cell AA26 must be equal to cell Z26" sqref="AA26"/>
    <dataValidation allowBlank="1" showInputMessage="1" showErrorMessage="1" prompt="If there is no SME-supporting factor, then cell AA40 must be equal to cell Z40" sqref="AA40"/>
    <dataValidation type="decimal" operator="greaterThanOrEqual" allowBlank="1" showInputMessage="1" showErrorMessage="1" error="Value must be greater than or equal to r70c20" sqref="E17">
      <formula1>F17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15">
    <outlinePr summaryBelow="0" summaryRight="0"/>
  </sheetPr>
  <dimension ref="A2:AC44"/>
  <sheetViews>
    <sheetView topLeftCell="R1" zoomScale="50" zoomScaleNormal="50" workbookViewId="0">
      <selection activeCell="Y12" sqref="Y12"/>
    </sheetView>
  </sheetViews>
  <sheetFormatPr defaultColWidth="9.140625" defaultRowHeight="15"/>
  <cols>
    <col min="1" max="1" width="3.28515625" customWidth="1"/>
    <col min="2" max="2" width="5.7109375" customWidth="1"/>
    <col min="3" max="3" width="60.7109375" customWidth="1"/>
    <col min="4" max="4" width="4" bestFit="1" customWidth="1"/>
    <col min="5" max="24" width="20.7109375" customWidth="1"/>
    <col min="25" max="25" width="20.7109375" style="1" customWidth="1"/>
    <col min="26" max="29" width="20.7109375" customWidth="1"/>
  </cols>
  <sheetData>
    <row r="2" spans="1:29">
      <c r="B2" s="183" t="s">
        <v>106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5"/>
    </row>
    <row r="4" spans="1:29">
      <c r="A4" s="151" t="s">
        <v>334</v>
      </c>
      <c r="C4" s="4" t="s">
        <v>82</v>
      </c>
    </row>
    <row r="5" spans="1:29" ht="15.75" thickBot="1">
      <c r="A5" s="152"/>
      <c r="E5" s="198" t="s">
        <v>69</v>
      </c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</row>
    <row r="6" spans="1:29" ht="60" customHeight="1">
      <c r="A6" s="152"/>
      <c r="E6" s="188" t="s">
        <v>28</v>
      </c>
      <c r="F6" s="199"/>
      <c r="G6" s="214" t="s">
        <v>53</v>
      </c>
      <c r="H6" s="214" t="s">
        <v>39</v>
      </c>
      <c r="I6" s="203" t="s">
        <v>40</v>
      </c>
      <c r="J6" s="204"/>
      <c r="K6" s="204"/>
      <c r="L6" s="204"/>
      <c r="M6" s="204"/>
      <c r="N6" s="205"/>
      <c r="O6" s="214" t="s">
        <v>67</v>
      </c>
      <c r="P6" s="208" t="s">
        <v>55</v>
      </c>
      <c r="Q6" s="209"/>
      <c r="R6" s="210"/>
      <c r="S6" s="211" t="s">
        <v>45</v>
      </c>
      <c r="T6" s="211" t="s">
        <v>46</v>
      </c>
      <c r="U6" s="212"/>
      <c r="V6" s="212"/>
      <c r="W6" s="213"/>
      <c r="X6" s="219" t="s">
        <v>29</v>
      </c>
      <c r="Y6" s="82"/>
      <c r="Z6" s="188" t="s">
        <v>59</v>
      </c>
      <c r="AA6" s="188" t="s">
        <v>60</v>
      </c>
      <c r="AB6" s="88"/>
      <c r="AC6" s="89"/>
    </row>
    <row r="7" spans="1:29" ht="57">
      <c r="A7" s="152"/>
      <c r="E7" s="83"/>
      <c r="F7" s="190" t="s">
        <v>36</v>
      </c>
      <c r="G7" s="215"/>
      <c r="H7" s="216"/>
      <c r="I7" s="200" t="s">
        <v>41</v>
      </c>
      <c r="J7" s="201"/>
      <c r="K7" s="200" t="s">
        <v>33</v>
      </c>
      <c r="L7" s="202"/>
      <c r="M7" s="200" t="s">
        <v>42</v>
      </c>
      <c r="N7" s="202"/>
      <c r="O7" s="215"/>
      <c r="P7" s="193" t="s">
        <v>56</v>
      </c>
      <c r="Q7" s="206" t="s">
        <v>44</v>
      </c>
      <c r="R7" s="207"/>
      <c r="S7" s="217"/>
      <c r="T7" s="186">
        <v>0</v>
      </c>
      <c r="U7" s="186">
        <v>0.2</v>
      </c>
      <c r="V7" s="186">
        <v>0.5</v>
      </c>
      <c r="W7" s="186">
        <v>1</v>
      </c>
      <c r="X7" s="220"/>
      <c r="Y7" s="83" t="s">
        <v>101</v>
      </c>
      <c r="Z7" s="189"/>
      <c r="AA7" s="189"/>
      <c r="AB7" s="190" t="s">
        <v>50</v>
      </c>
      <c r="AC7" s="191" t="s">
        <v>48</v>
      </c>
    </row>
    <row r="8" spans="1:29" ht="42.75">
      <c r="A8" s="152"/>
      <c r="E8" s="83"/>
      <c r="F8" s="189"/>
      <c r="G8" s="215"/>
      <c r="H8" s="216"/>
      <c r="I8" s="84" t="s">
        <v>63</v>
      </c>
      <c r="J8" s="84" t="s">
        <v>64</v>
      </c>
      <c r="K8" s="85" t="s">
        <v>65</v>
      </c>
      <c r="L8" s="85" t="s">
        <v>66</v>
      </c>
      <c r="M8" s="85" t="s">
        <v>54</v>
      </c>
      <c r="N8" s="85" t="s">
        <v>43</v>
      </c>
      <c r="O8" s="215"/>
      <c r="P8" s="194"/>
      <c r="Q8" s="86"/>
      <c r="R8" s="87" t="s">
        <v>57</v>
      </c>
      <c r="S8" s="218"/>
      <c r="T8" s="187"/>
      <c r="U8" s="187"/>
      <c r="V8" s="187"/>
      <c r="W8" s="187"/>
      <c r="X8" s="220"/>
      <c r="Y8" s="83"/>
      <c r="Z8" s="189"/>
      <c r="AA8" s="189"/>
      <c r="AB8" s="189"/>
      <c r="AC8" s="192"/>
    </row>
    <row r="9" spans="1:29">
      <c r="A9" s="152"/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  <c r="L9" s="2" t="s">
        <v>17</v>
      </c>
      <c r="M9" s="2" t="s">
        <v>18</v>
      </c>
      <c r="N9" s="2" t="s">
        <v>19</v>
      </c>
      <c r="O9" s="2" t="s">
        <v>0</v>
      </c>
      <c r="P9" s="2" t="s">
        <v>1</v>
      </c>
      <c r="Q9" s="2" t="s">
        <v>2</v>
      </c>
      <c r="R9" s="2" t="s">
        <v>3</v>
      </c>
      <c r="S9" s="2" t="s">
        <v>4</v>
      </c>
      <c r="T9" s="2" t="s">
        <v>5</v>
      </c>
      <c r="U9" s="2" t="s">
        <v>6</v>
      </c>
      <c r="V9" s="2" t="s">
        <v>7</v>
      </c>
      <c r="W9" s="2" t="s">
        <v>20</v>
      </c>
      <c r="X9" s="2" t="s">
        <v>8</v>
      </c>
      <c r="Y9" s="2" t="s">
        <v>9</v>
      </c>
      <c r="Z9" s="2" t="s">
        <v>58</v>
      </c>
      <c r="AA9" s="2" t="s">
        <v>21</v>
      </c>
      <c r="AB9" s="2" t="s">
        <v>22</v>
      </c>
      <c r="AC9" s="2" t="s">
        <v>23</v>
      </c>
    </row>
    <row r="10" spans="1:29" s="1" customFormat="1" ht="25.5" customHeight="1">
      <c r="A10" s="80" t="s">
        <v>110</v>
      </c>
      <c r="B10" s="195" t="s">
        <v>68</v>
      </c>
      <c r="C10" s="130" t="s">
        <v>35</v>
      </c>
      <c r="D10" s="3" t="s">
        <v>10</v>
      </c>
      <c r="E10" s="124">
        <f>IF(ROUND(SUM($E$26:$E$32,$E$34:$E$40),0)=ROUND(SUM($E$17:$E$18,$E$20,$E$22,$E$24),0),ROUND(SUM($E$26:$E$32,$E$34:$E$40),0),"ERROR")</f>
        <v>0</v>
      </c>
      <c r="F10" s="90"/>
      <c r="G10" s="91">
        <f>IF(ROUND(SUM($G$26:$G$32,$G$34:$G$40),0)=ROUND(SUM($G$17:$G$18,$G$20,$G$22,$G$24),0),ROUND(SUM($G$26:$G$32,$G$34:$G$40),0),"ERROR")</f>
        <v>0</v>
      </c>
      <c r="H10" s="91">
        <f>IF(ROUND(SUM($H$26:$H$32,$H$34:$H$40),0)=ROUND(SUM($H$17:$H$18,$H$20,$H$22,$H$24),0),ROUND(SUM($H$26:$H$32,$H$34:$H$40),0),"ERROR")</f>
        <v>0</v>
      </c>
      <c r="I10" s="91">
        <f>SUM(I17:I18,I20,I22,I24)</f>
        <v>0</v>
      </c>
      <c r="J10" s="91">
        <f>SUM(J17:J18,J20,J22,J24)</f>
        <v>0</v>
      </c>
      <c r="K10" s="91">
        <f>SUM(K17:K18,K20,K22,K24)</f>
        <v>0</v>
      </c>
      <c r="L10" s="91">
        <f>SUM(L17:L18,L20,L22,L24)</f>
        <v>0</v>
      </c>
      <c r="M10" s="140">
        <f>SUM(I10:L10)</f>
        <v>0</v>
      </c>
      <c r="N10" s="91">
        <f>SUM(N17:N18,N20,N22,N24)</f>
        <v>0</v>
      </c>
      <c r="O10" s="91">
        <f>IF(ROUND(SUM($H$10,$M$10,$N$10),0)=ROUND(SUM($O$17:$O$18,$O$20,$O$22,$O$24),0),ROUND(SUM($H$10,$M$10,$N$10),0),"ERROR")</f>
        <v>0</v>
      </c>
      <c r="P10" s="91">
        <f>SUM(P17:P18,P20,P22,P24)</f>
        <v>0</v>
      </c>
      <c r="Q10" s="91">
        <f>SUM(Q17:Q18,Q20,Q22,Q24)</f>
        <v>0</v>
      </c>
      <c r="R10" s="91">
        <f>SUM(R17:R18,R20,R22,R24)</f>
        <v>0</v>
      </c>
      <c r="S10" s="91">
        <f>IF(ROUND(SUM(S26:S40),0)=ROUND(SUM(S17:S18,S20,S22,S24),0),ROUND(SUM(S26:S40),0),"ERROR")</f>
        <v>0</v>
      </c>
      <c r="T10" s="91">
        <f>IF(ROUND(SUM(T26:T40),0)=ROUND(T18,0),ROUND(SUM(T26:T40),0),"ERROR")</f>
        <v>0</v>
      </c>
      <c r="U10" s="91">
        <f>IF(ROUND(SUM(U26:U40),0)=ROUND(U18,0),ROUND(SUM(U26:U40),0),"ERROR")</f>
        <v>0</v>
      </c>
      <c r="V10" s="91">
        <f>IF(ROUND(SUM(V26:V40),0)=ROUND(V18,0),ROUND(SUM(V26:V40),0),"ERROR")</f>
        <v>0</v>
      </c>
      <c r="W10" s="91">
        <f>IF(ROUND(SUM(W26:W40),0)=ROUND(W18,0),ROUND(SUM(W26:W40),0),"ERROR")</f>
        <v>0</v>
      </c>
      <c r="X10" s="159">
        <f t="shared" ref="X10" si="0">S10-T10-(0.8*U10)-(0.5*V10)</f>
        <v>0</v>
      </c>
      <c r="Y10" s="91">
        <f>SUM(Y17:Y18,Y20,Y22,Y24)</f>
        <v>0</v>
      </c>
      <c r="Z10" s="91">
        <f>IF(ROUND(SUM(Z26:Z40),0)=ROUND(SUM(Z17:Z18,Z20,Z22,Z24),0),ROUND(SUM(Z26:Z40),0),"ERROR")</f>
        <v>0</v>
      </c>
      <c r="AA10" s="91">
        <f>SUM(AA26:AA40)</f>
        <v>0</v>
      </c>
      <c r="AB10" s="140"/>
      <c r="AC10" s="141"/>
    </row>
    <row r="11" spans="1:29" s="1" customFormat="1" ht="25.5" customHeight="1">
      <c r="A11" s="80" t="s">
        <v>335</v>
      </c>
      <c r="B11" s="196"/>
      <c r="C11" s="131" t="s">
        <v>34</v>
      </c>
      <c r="D11" s="3" t="s">
        <v>11</v>
      </c>
      <c r="E11" s="134"/>
      <c r="F11" s="92"/>
      <c r="G11" s="136"/>
      <c r="H11" s="93">
        <f t="shared" ref="H11:H15" si="1">E11+G11</f>
        <v>0</v>
      </c>
      <c r="I11" s="136"/>
      <c r="J11" s="136"/>
      <c r="K11" s="136"/>
      <c r="L11" s="136"/>
      <c r="M11" s="136"/>
      <c r="N11" s="136"/>
      <c r="O11" s="93">
        <f t="shared" ref="O11:O15" si="2">SUM(H11,M11:N11)</f>
        <v>0</v>
      </c>
      <c r="P11" s="136"/>
      <c r="Q11" s="136"/>
      <c r="R11" s="136"/>
      <c r="S11" s="93">
        <f>SUM(O11:Q11)</f>
        <v>0</v>
      </c>
      <c r="T11" s="136"/>
      <c r="U11" s="136"/>
      <c r="V11" s="136"/>
      <c r="W11" s="136"/>
      <c r="X11" s="160">
        <f t="shared" ref="X11:X15" si="3">S11-T11-(0.8*U11)-(0.5*V11)</f>
        <v>0</v>
      </c>
      <c r="Y11" s="136"/>
      <c r="Z11" s="136"/>
      <c r="AA11" s="138"/>
      <c r="AB11" s="94"/>
      <c r="AC11" s="95"/>
    </row>
    <row r="12" spans="1:29" s="1" customFormat="1" ht="25.5" customHeight="1">
      <c r="A12" s="80" t="s">
        <v>336</v>
      </c>
      <c r="B12" s="196"/>
      <c r="C12" s="132" t="s">
        <v>61</v>
      </c>
      <c r="D12" s="3" t="s">
        <v>12</v>
      </c>
      <c r="E12" s="134"/>
      <c r="F12" s="92"/>
      <c r="G12" s="136"/>
      <c r="H12" s="93">
        <f t="shared" si="1"/>
        <v>0</v>
      </c>
      <c r="I12" s="136"/>
      <c r="J12" s="136"/>
      <c r="K12" s="136"/>
      <c r="L12" s="136"/>
      <c r="M12" s="136"/>
      <c r="N12" s="136"/>
      <c r="O12" s="93">
        <f t="shared" si="2"/>
        <v>0</v>
      </c>
      <c r="P12" s="136"/>
      <c r="Q12" s="136"/>
      <c r="R12" s="136"/>
      <c r="S12" s="93">
        <f t="shared" ref="S12:S15" si="4">SUM(O12:Q12)</f>
        <v>0</v>
      </c>
      <c r="T12" s="136"/>
      <c r="U12" s="136"/>
      <c r="V12" s="136"/>
      <c r="W12" s="136"/>
      <c r="X12" s="160">
        <f t="shared" si="3"/>
        <v>0</v>
      </c>
      <c r="Y12" s="136"/>
      <c r="Z12" s="136"/>
      <c r="AA12" s="138"/>
      <c r="AB12" s="94"/>
      <c r="AC12" s="95"/>
    </row>
    <row r="13" spans="1:29" s="1" customFormat="1" ht="28.5">
      <c r="A13" s="80" t="s">
        <v>337</v>
      </c>
      <c r="B13" s="196"/>
      <c r="C13" s="131" t="s">
        <v>49</v>
      </c>
      <c r="D13" s="3" t="s">
        <v>13</v>
      </c>
      <c r="E13" s="134"/>
      <c r="F13" s="92"/>
      <c r="G13" s="136"/>
      <c r="H13" s="93">
        <f t="shared" si="1"/>
        <v>0</v>
      </c>
      <c r="I13" s="136"/>
      <c r="J13" s="136"/>
      <c r="K13" s="136"/>
      <c r="L13" s="136"/>
      <c r="M13" s="136"/>
      <c r="N13" s="136"/>
      <c r="O13" s="93">
        <f t="shared" si="2"/>
        <v>0</v>
      </c>
      <c r="P13" s="136"/>
      <c r="Q13" s="136"/>
      <c r="R13" s="136"/>
      <c r="S13" s="93">
        <f t="shared" si="4"/>
        <v>0</v>
      </c>
      <c r="T13" s="136"/>
      <c r="U13" s="136"/>
      <c r="V13" s="136"/>
      <c r="W13" s="136"/>
      <c r="X13" s="160">
        <f t="shared" si="3"/>
        <v>0</v>
      </c>
      <c r="Y13" s="136"/>
      <c r="Z13" s="136"/>
      <c r="AA13" s="138"/>
      <c r="AB13" s="94"/>
      <c r="AC13" s="95"/>
    </row>
    <row r="14" spans="1:29" s="1" customFormat="1" ht="28.5">
      <c r="A14" s="80" t="s">
        <v>338</v>
      </c>
      <c r="B14" s="196"/>
      <c r="C14" s="131" t="s">
        <v>51</v>
      </c>
      <c r="D14" s="3" t="s">
        <v>14</v>
      </c>
      <c r="E14" s="134"/>
      <c r="F14" s="92"/>
      <c r="G14" s="136"/>
      <c r="H14" s="93">
        <f t="shared" si="1"/>
        <v>0</v>
      </c>
      <c r="I14" s="136"/>
      <c r="J14" s="136"/>
      <c r="K14" s="136"/>
      <c r="L14" s="136"/>
      <c r="M14" s="136"/>
      <c r="N14" s="136"/>
      <c r="O14" s="93">
        <f t="shared" si="2"/>
        <v>0</v>
      </c>
      <c r="P14" s="136"/>
      <c r="Q14" s="136"/>
      <c r="R14" s="136"/>
      <c r="S14" s="93">
        <f t="shared" si="4"/>
        <v>0</v>
      </c>
      <c r="T14" s="136"/>
      <c r="U14" s="136"/>
      <c r="V14" s="136"/>
      <c r="W14" s="136"/>
      <c r="X14" s="160">
        <f t="shared" si="3"/>
        <v>0</v>
      </c>
      <c r="Y14" s="136"/>
      <c r="Z14" s="136"/>
      <c r="AA14" s="138"/>
      <c r="AB14" s="94"/>
      <c r="AC14" s="95"/>
    </row>
    <row r="15" spans="1:29" s="1" customFormat="1" ht="42.75">
      <c r="A15" s="80" t="s">
        <v>339</v>
      </c>
      <c r="B15" s="196"/>
      <c r="C15" s="131" t="s">
        <v>52</v>
      </c>
      <c r="D15" s="3" t="s">
        <v>15</v>
      </c>
      <c r="E15" s="135"/>
      <c r="F15" s="96"/>
      <c r="G15" s="137"/>
      <c r="H15" s="97">
        <f t="shared" si="1"/>
        <v>0</v>
      </c>
      <c r="I15" s="137"/>
      <c r="J15" s="137"/>
      <c r="K15" s="137"/>
      <c r="L15" s="137"/>
      <c r="M15" s="137"/>
      <c r="N15" s="137"/>
      <c r="O15" s="97">
        <f t="shared" si="2"/>
        <v>0</v>
      </c>
      <c r="P15" s="137"/>
      <c r="Q15" s="137"/>
      <c r="R15" s="137"/>
      <c r="S15" s="97">
        <f t="shared" si="4"/>
        <v>0</v>
      </c>
      <c r="T15" s="137"/>
      <c r="U15" s="137"/>
      <c r="V15" s="137"/>
      <c r="W15" s="137"/>
      <c r="X15" s="161">
        <f t="shared" si="3"/>
        <v>0</v>
      </c>
      <c r="Y15" s="137"/>
      <c r="Z15" s="137"/>
      <c r="AA15" s="139"/>
      <c r="AB15" s="98"/>
      <c r="AC15" s="99"/>
    </row>
    <row r="16" spans="1:29" s="1" customFormat="1">
      <c r="B16" s="196"/>
      <c r="C16" s="81" t="s">
        <v>70</v>
      </c>
      <c r="D16" s="129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65"/>
      <c r="Y16" s="108"/>
      <c r="Z16" s="107"/>
      <c r="AA16" s="107"/>
      <c r="AB16" s="107"/>
      <c r="AC16" s="108"/>
    </row>
    <row r="17" spans="1:29" s="1" customFormat="1" ht="30" customHeight="1">
      <c r="A17" s="80" t="s">
        <v>340</v>
      </c>
      <c r="B17" s="196"/>
      <c r="C17" s="133" t="s">
        <v>37</v>
      </c>
      <c r="D17" s="3" t="s">
        <v>16</v>
      </c>
      <c r="E17" s="125"/>
      <c r="F17" s="109"/>
      <c r="G17" s="110"/>
      <c r="H17" s="111">
        <f t="shared" ref="H17:H18" si="5">E17+G17</f>
        <v>0</v>
      </c>
      <c r="I17" s="112"/>
      <c r="J17" s="112"/>
      <c r="K17" s="112"/>
      <c r="L17" s="112"/>
      <c r="M17" s="112"/>
      <c r="N17" s="113"/>
      <c r="O17" s="114">
        <f t="shared" ref="O17:O18" si="6">SUM(H17,M17:N17)</f>
        <v>0</v>
      </c>
      <c r="P17" s="113"/>
      <c r="Q17" s="113"/>
      <c r="R17" s="113"/>
      <c r="S17" s="111">
        <f t="shared" ref="S17:S18" si="7">SUM(O17:Q17)</f>
        <v>0</v>
      </c>
      <c r="T17" s="115"/>
      <c r="U17" s="115"/>
      <c r="V17" s="115"/>
      <c r="W17" s="115"/>
      <c r="X17" s="162">
        <f>S17</f>
        <v>0</v>
      </c>
      <c r="Y17" s="116"/>
      <c r="Z17" s="113"/>
      <c r="AA17" s="117"/>
      <c r="AB17" s="117"/>
      <c r="AC17" s="153"/>
    </row>
    <row r="18" spans="1:29" s="1" customFormat="1" ht="28.5">
      <c r="A18" s="80" t="s">
        <v>341</v>
      </c>
      <c r="B18" s="196"/>
      <c r="C18" s="133" t="s">
        <v>38</v>
      </c>
      <c r="D18" s="3" t="s">
        <v>17</v>
      </c>
      <c r="E18" s="126"/>
      <c r="F18" s="118"/>
      <c r="G18" s="119"/>
      <c r="H18" s="120">
        <f t="shared" si="5"/>
        <v>0</v>
      </c>
      <c r="I18" s="112"/>
      <c r="J18" s="112"/>
      <c r="K18" s="112"/>
      <c r="L18" s="112"/>
      <c r="M18" s="112"/>
      <c r="N18" s="121"/>
      <c r="O18" s="122">
        <f t="shared" si="6"/>
        <v>0</v>
      </c>
      <c r="P18" s="121"/>
      <c r="Q18" s="121"/>
      <c r="R18" s="121"/>
      <c r="S18" s="120">
        <f t="shared" si="7"/>
        <v>0</v>
      </c>
      <c r="T18" s="119"/>
      <c r="U18" s="119"/>
      <c r="V18" s="119"/>
      <c r="W18" s="119"/>
      <c r="X18" s="161">
        <f>S18-T18-(0.8*U18)-(0.5*V18)</f>
        <v>0</v>
      </c>
      <c r="Y18" s="121"/>
      <c r="Z18" s="121"/>
      <c r="AA18" s="123"/>
      <c r="AB18" s="155"/>
      <c r="AC18" s="154"/>
    </row>
    <row r="19" spans="1:29" s="1" customFormat="1">
      <c r="B19" s="196"/>
      <c r="C19" s="81" t="s">
        <v>71</v>
      </c>
      <c r="D19" s="128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65"/>
      <c r="Y19" s="108"/>
      <c r="Z19" s="107"/>
      <c r="AA19" s="107"/>
      <c r="AB19" s="107"/>
      <c r="AC19" s="108"/>
    </row>
    <row r="20" spans="1:29" s="1" customFormat="1" ht="24.75" customHeight="1">
      <c r="A20" s="80" t="s">
        <v>342</v>
      </c>
      <c r="B20" s="196"/>
      <c r="C20" s="133" t="s">
        <v>30</v>
      </c>
      <c r="D20" s="3" t="s">
        <v>18</v>
      </c>
      <c r="E20" s="142"/>
      <c r="F20" s="90"/>
      <c r="G20" s="140"/>
      <c r="H20" s="91">
        <f t="shared" ref="H20:H24" si="8">E20+G20</f>
        <v>0</v>
      </c>
      <c r="I20" s="140"/>
      <c r="J20" s="140"/>
      <c r="K20" s="140"/>
      <c r="L20" s="140"/>
      <c r="M20" s="140"/>
      <c r="N20" s="140"/>
      <c r="O20" s="91">
        <f t="shared" ref="O20:O24" si="9">SUM(H20,M20:N20)</f>
        <v>0</v>
      </c>
      <c r="P20" s="140"/>
      <c r="Q20" s="140"/>
      <c r="R20" s="140"/>
      <c r="S20" s="91">
        <f t="shared" ref="S20:S24" si="10">SUM(O20:Q20)</f>
        <v>0</v>
      </c>
      <c r="T20" s="101"/>
      <c r="U20" s="101"/>
      <c r="V20" s="101"/>
      <c r="W20" s="101"/>
      <c r="X20" s="163">
        <f>S20</f>
        <v>0</v>
      </c>
      <c r="Y20" s="140"/>
      <c r="Z20" s="140"/>
      <c r="AA20" s="150"/>
      <c r="AB20" s="90"/>
      <c r="AC20" s="100"/>
    </row>
    <row r="21" spans="1:29" s="1" customFormat="1" ht="24.75" customHeight="1">
      <c r="A21" s="80" t="s">
        <v>343</v>
      </c>
      <c r="B21" s="196"/>
      <c r="C21" s="133" t="s">
        <v>62</v>
      </c>
      <c r="D21" s="3" t="s">
        <v>19</v>
      </c>
      <c r="E21" s="134"/>
      <c r="F21" s="92"/>
      <c r="G21" s="136"/>
      <c r="H21" s="92"/>
      <c r="I21" s="94"/>
      <c r="J21" s="94"/>
      <c r="K21" s="94"/>
      <c r="L21" s="94"/>
      <c r="M21" s="94"/>
      <c r="N21" s="94"/>
      <c r="O21" s="102"/>
      <c r="P21" s="94"/>
      <c r="Q21" s="94"/>
      <c r="R21" s="94"/>
      <c r="S21" s="94"/>
      <c r="T21" s="94"/>
      <c r="U21" s="94"/>
      <c r="V21" s="94"/>
      <c r="W21" s="94"/>
      <c r="X21" s="164">
        <f>E21+G21</f>
        <v>0</v>
      </c>
      <c r="Y21" s="94"/>
      <c r="Z21" s="94"/>
      <c r="AA21" s="92"/>
      <c r="AB21" s="92"/>
      <c r="AC21" s="95"/>
    </row>
    <row r="22" spans="1:29" s="1" customFormat="1" ht="24.75" customHeight="1">
      <c r="A22" s="80" t="s">
        <v>344</v>
      </c>
      <c r="B22" s="196"/>
      <c r="C22" s="133" t="s">
        <v>31</v>
      </c>
      <c r="D22" s="3" t="s">
        <v>0</v>
      </c>
      <c r="E22" s="134"/>
      <c r="F22" s="92"/>
      <c r="G22" s="136"/>
      <c r="H22" s="93">
        <f t="shared" si="8"/>
        <v>0</v>
      </c>
      <c r="I22" s="136"/>
      <c r="J22" s="136"/>
      <c r="K22" s="136"/>
      <c r="L22" s="136"/>
      <c r="M22" s="136"/>
      <c r="N22" s="136"/>
      <c r="O22" s="93">
        <f t="shared" si="9"/>
        <v>0</v>
      </c>
      <c r="P22" s="136"/>
      <c r="Q22" s="136"/>
      <c r="R22" s="136"/>
      <c r="S22" s="93">
        <f t="shared" si="10"/>
        <v>0</v>
      </c>
      <c r="T22" s="94"/>
      <c r="U22" s="94"/>
      <c r="V22" s="94"/>
      <c r="W22" s="94"/>
      <c r="X22" s="160">
        <f>S22</f>
        <v>0</v>
      </c>
      <c r="Y22" s="136"/>
      <c r="Z22" s="136"/>
      <c r="AA22" s="149"/>
      <c r="AB22" s="92"/>
      <c r="AC22" s="95"/>
    </row>
    <row r="23" spans="1:29" s="1" customFormat="1" ht="24.75" customHeight="1">
      <c r="A23" s="80" t="s">
        <v>345</v>
      </c>
      <c r="B23" s="196"/>
      <c r="C23" s="133" t="s">
        <v>62</v>
      </c>
      <c r="D23" s="3" t="s">
        <v>1</v>
      </c>
      <c r="E23" s="134"/>
      <c r="F23" s="92"/>
      <c r="G23" s="136"/>
      <c r="H23" s="92"/>
      <c r="I23" s="94"/>
      <c r="J23" s="94"/>
      <c r="K23" s="94"/>
      <c r="L23" s="94"/>
      <c r="M23" s="94"/>
      <c r="N23" s="94"/>
      <c r="O23" s="102"/>
      <c r="P23" s="94"/>
      <c r="Q23" s="94"/>
      <c r="R23" s="94"/>
      <c r="S23" s="94"/>
      <c r="T23" s="94"/>
      <c r="U23" s="94"/>
      <c r="V23" s="94"/>
      <c r="W23" s="94"/>
      <c r="X23" s="160">
        <f>E23+G23</f>
        <v>0</v>
      </c>
      <c r="Y23" s="94"/>
      <c r="Z23" s="94"/>
      <c r="AA23" s="92"/>
      <c r="AB23" s="92"/>
      <c r="AC23" s="95"/>
    </row>
    <row r="24" spans="1:29" s="1" customFormat="1" ht="24.75" customHeight="1">
      <c r="A24" s="80" t="s">
        <v>346</v>
      </c>
      <c r="B24" s="196"/>
      <c r="C24" s="133" t="s">
        <v>32</v>
      </c>
      <c r="D24" s="3" t="s">
        <v>2</v>
      </c>
      <c r="E24" s="135"/>
      <c r="F24" s="96"/>
      <c r="G24" s="137"/>
      <c r="H24" s="97">
        <f t="shared" si="8"/>
        <v>0</v>
      </c>
      <c r="I24" s="137"/>
      <c r="J24" s="137"/>
      <c r="K24" s="137"/>
      <c r="L24" s="137"/>
      <c r="M24" s="137"/>
      <c r="N24" s="137"/>
      <c r="O24" s="97">
        <f t="shared" si="9"/>
        <v>0</v>
      </c>
      <c r="P24" s="137"/>
      <c r="Q24" s="137"/>
      <c r="R24" s="137"/>
      <c r="S24" s="97">
        <f t="shared" si="10"/>
        <v>0</v>
      </c>
      <c r="T24" s="98"/>
      <c r="U24" s="98"/>
      <c r="V24" s="98"/>
      <c r="W24" s="98"/>
      <c r="X24" s="161">
        <f>S24</f>
        <v>0</v>
      </c>
      <c r="Y24" s="137"/>
      <c r="Z24" s="137"/>
      <c r="AA24" s="148"/>
      <c r="AB24" s="96"/>
      <c r="AC24" s="99"/>
    </row>
    <row r="25" spans="1:29" s="1" customFormat="1">
      <c r="B25" s="196"/>
      <c r="C25" s="81" t="s">
        <v>72</v>
      </c>
      <c r="D25" s="128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65"/>
      <c r="Y25" s="108"/>
      <c r="Z25" s="107"/>
      <c r="AA25" s="107"/>
      <c r="AB25" s="107"/>
      <c r="AC25" s="108"/>
    </row>
    <row r="26" spans="1:29" s="1" customFormat="1" ht="25.5" customHeight="1">
      <c r="A26" s="80" t="s">
        <v>347</v>
      </c>
      <c r="B26" s="196"/>
      <c r="C26" s="133">
        <v>0</v>
      </c>
      <c r="D26" s="3" t="s">
        <v>3</v>
      </c>
      <c r="E26" s="142"/>
      <c r="F26" s="101"/>
      <c r="G26" s="140"/>
      <c r="H26" s="91">
        <f t="shared" ref="H26:H39" si="11">E26+G26</f>
        <v>0</v>
      </c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40"/>
      <c r="T26" s="140"/>
      <c r="U26" s="140"/>
      <c r="V26" s="140"/>
      <c r="W26" s="140"/>
      <c r="X26" s="163">
        <f t="shared" ref="X26:X40" si="12">S26-T26-(0.8*U26)-(0.5*V26)</f>
        <v>0</v>
      </c>
      <c r="Y26" s="140"/>
      <c r="Z26" s="91">
        <f>$X$26*0</f>
        <v>0</v>
      </c>
      <c r="AA26" s="166"/>
      <c r="AB26" s="140"/>
      <c r="AC26" s="141"/>
    </row>
    <row r="27" spans="1:29" s="1" customFormat="1" ht="25.5" customHeight="1">
      <c r="A27" s="80" t="s">
        <v>348</v>
      </c>
      <c r="B27" s="196"/>
      <c r="C27" s="133">
        <v>0.02</v>
      </c>
      <c r="D27" s="3" t="s">
        <v>4</v>
      </c>
      <c r="E27" s="134"/>
      <c r="F27" s="94"/>
      <c r="G27" s="136"/>
      <c r="H27" s="93">
        <f t="shared" si="11"/>
        <v>0</v>
      </c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136"/>
      <c r="T27" s="136"/>
      <c r="U27" s="136"/>
      <c r="V27" s="136"/>
      <c r="W27" s="136"/>
      <c r="X27" s="160">
        <f t="shared" si="12"/>
        <v>0</v>
      </c>
      <c r="Y27" s="136"/>
      <c r="Z27" s="93">
        <f>$X$27*0.02</f>
        <v>0</v>
      </c>
      <c r="AA27" s="167"/>
      <c r="AB27" s="136"/>
      <c r="AC27" s="147"/>
    </row>
    <row r="28" spans="1:29" s="1" customFormat="1" ht="25.5" customHeight="1">
      <c r="A28" s="80" t="s">
        <v>349</v>
      </c>
      <c r="B28" s="196"/>
      <c r="C28" s="133">
        <v>0.04</v>
      </c>
      <c r="D28" s="3" t="s">
        <v>5</v>
      </c>
      <c r="E28" s="134"/>
      <c r="F28" s="94"/>
      <c r="G28" s="136"/>
      <c r="H28" s="93">
        <f t="shared" si="11"/>
        <v>0</v>
      </c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136"/>
      <c r="T28" s="136"/>
      <c r="U28" s="136"/>
      <c r="V28" s="136"/>
      <c r="W28" s="136"/>
      <c r="X28" s="160">
        <f t="shared" si="12"/>
        <v>0</v>
      </c>
      <c r="Y28" s="136"/>
      <c r="Z28" s="93">
        <f>$X$28*0.04</f>
        <v>0</v>
      </c>
      <c r="AA28" s="168"/>
      <c r="AB28" s="136"/>
      <c r="AC28" s="147"/>
    </row>
    <row r="29" spans="1:29" s="1" customFormat="1" ht="25.5" customHeight="1">
      <c r="A29" s="80" t="s">
        <v>350</v>
      </c>
      <c r="B29" s="196"/>
      <c r="C29" s="133">
        <v>0.1</v>
      </c>
      <c r="D29" s="3" t="s">
        <v>6</v>
      </c>
      <c r="E29" s="134"/>
      <c r="F29" s="94"/>
      <c r="G29" s="136"/>
      <c r="H29" s="93">
        <f t="shared" si="11"/>
        <v>0</v>
      </c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136"/>
      <c r="T29" s="136"/>
      <c r="U29" s="136"/>
      <c r="V29" s="136"/>
      <c r="W29" s="136"/>
      <c r="X29" s="160">
        <f t="shared" si="12"/>
        <v>0</v>
      </c>
      <c r="Y29" s="136"/>
      <c r="Z29" s="93">
        <f>$X$29*0.1</f>
        <v>0</v>
      </c>
      <c r="AA29" s="167"/>
      <c r="AB29" s="136"/>
      <c r="AC29" s="147"/>
    </row>
    <row r="30" spans="1:29" s="1" customFormat="1" ht="25.5" customHeight="1">
      <c r="A30" s="80" t="s">
        <v>351</v>
      </c>
      <c r="B30" s="196"/>
      <c r="C30" s="133">
        <v>0.2</v>
      </c>
      <c r="D30" s="3" t="s">
        <v>7</v>
      </c>
      <c r="E30" s="134"/>
      <c r="F30" s="94"/>
      <c r="G30" s="136"/>
      <c r="H30" s="93">
        <f t="shared" si="11"/>
        <v>0</v>
      </c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136"/>
      <c r="T30" s="136"/>
      <c r="U30" s="136"/>
      <c r="V30" s="136"/>
      <c r="W30" s="136"/>
      <c r="X30" s="160">
        <f t="shared" si="12"/>
        <v>0</v>
      </c>
      <c r="Y30" s="136"/>
      <c r="Z30" s="93">
        <f>$X$30*0.2</f>
        <v>0</v>
      </c>
      <c r="AA30" s="167"/>
      <c r="AB30" s="136"/>
      <c r="AC30" s="147"/>
    </row>
    <row r="31" spans="1:29" s="1" customFormat="1" ht="25.5" customHeight="1">
      <c r="A31" s="80" t="s">
        <v>352</v>
      </c>
      <c r="B31" s="196"/>
      <c r="C31" s="133">
        <v>0.35</v>
      </c>
      <c r="D31" s="3" t="s">
        <v>20</v>
      </c>
      <c r="E31" s="134"/>
      <c r="F31" s="94"/>
      <c r="G31" s="136"/>
      <c r="H31" s="93">
        <f t="shared" si="11"/>
        <v>0</v>
      </c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136"/>
      <c r="T31" s="136"/>
      <c r="U31" s="136"/>
      <c r="V31" s="136"/>
      <c r="W31" s="136"/>
      <c r="X31" s="160">
        <f t="shared" si="12"/>
        <v>0</v>
      </c>
      <c r="Y31" s="136"/>
      <c r="Z31" s="93">
        <f>$X$31*0.35</f>
        <v>0</v>
      </c>
      <c r="AA31" s="167"/>
      <c r="AB31" s="136"/>
      <c r="AC31" s="147"/>
    </row>
    <row r="32" spans="1:29" s="1" customFormat="1" ht="25.5" customHeight="1">
      <c r="A32" s="80" t="s">
        <v>353</v>
      </c>
      <c r="B32" s="196"/>
      <c r="C32" s="133">
        <v>0.5</v>
      </c>
      <c r="D32" s="3" t="s">
        <v>8</v>
      </c>
      <c r="E32" s="134"/>
      <c r="F32" s="94"/>
      <c r="G32" s="136"/>
      <c r="H32" s="93">
        <f t="shared" si="11"/>
        <v>0</v>
      </c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136"/>
      <c r="T32" s="136"/>
      <c r="U32" s="136"/>
      <c r="V32" s="136"/>
      <c r="W32" s="136"/>
      <c r="X32" s="160">
        <f t="shared" si="12"/>
        <v>0</v>
      </c>
      <c r="Y32" s="136"/>
      <c r="Z32" s="93">
        <f>$X$32*0.5</f>
        <v>0</v>
      </c>
      <c r="AA32" s="167"/>
      <c r="AB32" s="136"/>
      <c r="AC32" s="147"/>
    </row>
    <row r="33" spans="1:29" s="1" customFormat="1" ht="25.5" customHeight="1">
      <c r="A33" s="80" t="s">
        <v>354</v>
      </c>
      <c r="B33" s="196"/>
      <c r="C33" s="133">
        <v>0.7</v>
      </c>
      <c r="D33" s="3" t="s">
        <v>9</v>
      </c>
      <c r="E33" s="127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136"/>
      <c r="T33" s="136"/>
      <c r="U33" s="136"/>
      <c r="V33" s="136"/>
      <c r="W33" s="136"/>
      <c r="X33" s="160">
        <f t="shared" si="12"/>
        <v>0</v>
      </c>
      <c r="Y33" s="136"/>
      <c r="Z33" s="93">
        <f>$X$33*0.7</f>
        <v>0</v>
      </c>
      <c r="AA33" s="169"/>
      <c r="AB33" s="136"/>
      <c r="AC33" s="147"/>
    </row>
    <row r="34" spans="1:29" s="1" customFormat="1" ht="25.5" customHeight="1">
      <c r="A34" s="80" t="s">
        <v>355</v>
      </c>
      <c r="B34" s="196"/>
      <c r="C34" s="133">
        <v>0.75</v>
      </c>
      <c r="D34" s="3" t="s">
        <v>21</v>
      </c>
      <c r="E34" s="134"/>
      <c r="F34" s="94"/>
      <c r="G34" s="136"/>
      <c r="H34" s="93">
        <f t="shared" si="11"/>
        <v>0</v>
      </c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136"/>
      <c r="T34" s="136"/>
      <c r="U34" s="136"/>
      <c r="V34" s="136"/>
      <c r="W34" s="136"/>
      <c r="X34" s="160">
        <f t="shared" si="12"/>
        <v>0</v>
      </c>
      <c r="Y34" s="136"/>
      <c r="Z34" s="93">
        <f>$X$34*0.75</f>
        <v>0</v>
      </c>
      <c r="AA34" s="169"/>
      <c r="AB34" s="136"/>
      <c r="AC34" s="147"/>
    </row>
    <row r="35" spans="1:29" s="1" customFormat="1" ht="25.5" customHeight="1">
      <c r="A35" s="80" t="s">
        <v>356</v>
      </c>
      <c r="B35" s="196"/>
      <c r="C35" s="133">
        <v>1</v>
      </c>
      <c r="D35" s="3" t="s">
        <v>22</v>
      </c>
      <c r="E35" s="134"/>
      <c r="F35" s="94"/>
      <c r="G35" s="136"/>
      <c r="H35" s="93">
        <f t="shared" si="11"/>
        <v>0</v>
      </c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136"/>
      <c r="T35" s="136"/>
      <c r="U35" s="136"/>
      <c r="V35" s="136"/>
      <c r="W35" s="136"/>
      <c r="X35" s="160">
        <f t="shared" si="12"/>
        <v>0</v>
      </c>
      <c r="Y35" s="136"/>
      <c r="Z35" s="93">
        <f>$X$35*1</f>
        <v>0</v>
      </c>
      <c r="AA35" s="169"/>
      <c r="AB35" s="136"/>
      <c r="AC35" s="147"/>
    </row>
    <row r="36" spans="1:29" s="1" customFormat="1" ht="25.5" customHeight="1">
      <c r="A36" s="80" t="s">
        <v>357</v>
      </c>
      <c r="B36" s="196"/>
      <c r="C36" s="133">
        <v>1.5</v>
      </c>
      <c r="D36" s="3" t="s">
        <v>23</v>
      </c>
      <c r="E36" s="134"/>
      <c r="F36" s="94"/>
      <c r="G36" s="136"/>
      <c r="H36" s="93">
        <f t="shared" si="11"/>
        <v>0</v>
      </c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136"/>
      <c r="T36" s="136"/>
      <c r="U36" s="136"/>
      <c r="V36" s="136"/>
      <c r="W36" s="136"/>
      <c r="X36" s="160">
        <f t="shared" si="12"/>
        <v>0</v>
      </c>
      <c r="Y36" s="136"/>
      <c r="Z36" s="93">
        <f>$X$36*1.5</f>
        <v>0</v>
      </c>
      <c r="AA36" s="169"/>
      <c r="AB36" s="136"/>
      <c r="AC36" s="147"/>
    </row>
    <row r="37" spans="1:29" s="1" customFormat="1" ht="25.5" customHeight="1">
      <c r="A37" s="80" t="s">
        <v>358</v>
      </c>
      <c r="B37" s="196"/>
      <c r="C37" s="133">
        <v>2.5</v>
      </c>
      <c r="D37" s="3" t="s">
        <v>24</v>
      </c>
      <c r="E37" s="134"/>
      <c r="F37" s="94"/>
      <c r="G37" s="136"/>
      <c r="H37" s="93">
        <f t="shared" si="11"/>
        <v>0</v>
      </c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136"/>
      <c r="T37" s="136"/>
      <c r="U37" s="136"/>
      <c r="V37" s="136"/>
      <c r="W37" s="136"/>
      <c r="X37" s="160">
        <f t="shared" si="12"/>
        <v>0</v>
      </c>
      <c r="Y37" s="136"/>
      <c r="Z37" s="93">
        <f>$X$37*2.5</f>
        <v>0</v>
      </c>
      <c r="AA37" s="169"/>
      <c r="AB37" s="136"/>
      <c r="AC37" s="147"/>
    </row>
    <row r="38" spans="1:29" s="1" customFormat="1" ht="25.5" customHeight="1">
      <c r="A38" s="80" t="s">
        <v>359</v>
      </c>
      <c r="B38" s="196"/>
      <c r="C38" s="133">
        <v>3.7</v>
      </c>
      <c r="D38" s="3" t="s">
        <v>25</v>
      </c>
      <c r="E38" s="134"/>
      <c r="F38" s="94"/>
      <c r="G38" s="136"/>
      <c r="H38" s="93">
        <f t="shared" si="11"/>
        <v>0</v>
      </c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136"/>
      <c r="T38" s="136"/>
      <c r="U38" s="136"/>
      <c r="V38" s="136"/>
      <c r="W38" s="136"/>
      <c r="X38" s="160">
        <f t="shared" si="12"/>
        <v>0</v>
      </c>
      <c r="Y38" s="136"/>
      <c r="Z38" s="93">
        <f>$X$38*3.7</f>
        <v>0</v>
      </c>
      <c r="AA38" s="168"/>
      <c r="AB38" s="136"/>
      <c r="AC38" s="147"/>
    </row>
    <row r="39" spans="1:29" s="1" customFormat="1" ht="25.5" customHeight="1">
      <c r="A39" s="80" t="s">
        <v>360</v>
      </c>
      <c r="B39" s="196"/>
      <c r="C39" s="133">
        <v>12.5</v>
      </c>
      <c r="D39" s="3" t="s">
        <v>26</v>
      </c>
      <c r="E39" s="134"/>
      <c r="F39" s="94"/>
      <c r="G39" s="136"/>
      <c r="H39" s="93">
        <f t="shared" si="11"/>
        <v>0</v>
      </c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136"/>
      <c r="T39" s="136"/>
      <c r="U39" s="136"/>
      <c r="V39" s="136"/>
      <c r="W39" s="136"/>
      <c r="X39" s="160">
        <f t="shared" si="12"/>
        <v>0</v>
      </c>
      <c r="Y39" s="136"/>
      <c r="Z39" s="93">
        <f>$X$39*12.5</f>
        <v>0</v>
      </c>
      <c r="AA39" s="169"/>
      <c r="AB39" s="136"/>
      <c r="AC39" s="147"/>
    </row>
    <row r="40" spans="1:29" s="1" customFormat="1" ht="27.75" customHeight="1">
      <c r="A40" s="80" t="s">
        <v>361</v>
      </c>
      <c r="B40" s="196"/>
      <c r="C40" s="133" t="s">
        <v>47</v>
      </c>
      <c r="D40" s="3" t="s">
        <v>27</v>
      </c>
      <c r="E40" s="134"/>
      <c r="F40" s="94"/>
      <c r="G40" s="136"/>
      <c r="H40" s="93">
        <f>E40+G40</f>
        <v>0</v>
      </c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136"/>
      <c r="T40" s="136"/>
      <c r="U40" s="136"/>
      <c r="V40" s="136"/>
      <c r="W40" s="136"/>
      <c r="X40" s="160">
        <f t="shared" si="12"/>
        <v>0</v>
      </c>
      <c r="Y40" s="136"/>
      <c r="Z40" s="136"/>
      <c r="AA40" s="136"/>
      <c r="AB40" s="136"/>
      <c r="AC40" s="147"/>
    </row>
    <row r="41" spans="1:29" s="1" customFormat="1" ht="27.75" customHeight="1">
      <c r="A41" s="80" t="s">
        <v>362</v>
      </c>
      <c r="B41" s="196"/>
      <c r="C41" s="133" t="s">
        <v>97</v>
      </c>
      <c r="D41" s="3" t="s">
        <v>98</v>
      </c>
      <c r="E41" s="143"/>
      <c r="F41" s="103"/>
      <c r="G41" s="145"/>
      <c r="H41" s="93">
        <f t="shared" ref="H41:H44" si="13">E41+G41</f>
        <v>0</v>
      </c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36"/>
      <c r="T41" s="145"/>
      <c r="U41" s="145"/>
      <c r="V41" s="145"/>
      <c r="W41" s="145"/>
      <c r="X41" s="145"/>
      <c r="Y41" s="145"/>
      <c r="Z41" s="145"/>
      <c r="AA41" s="145"/>
      <c r="AB41" s="103"/>
      <c r="AC41" s="95"/>
    </row>
    <row r="42" spans="1:29" s="1" customFormat="1" ht="27.75" customHeight="1">
      <c r="A42" s="80" t="s">
        <v>363</v>
      </c>
      <c r="B42" s="196"/>
      <c r="C42" s="133" t="s">
        <v>102</v>
      </c>
      <c r="D42" s="3" t="s">
        <v>103</v>
      </c>
      <c r="E42" s="143"/>
      <c r="F42" s="103"/>
      <c r="G42" s="145"/>
      <c r="H42" s="93">
        <f t="shared" si="13"/>
        <v>0</v>
      </c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36"/>
      <c r="T42" s="145"/>
      <c r="U42" s="145"/>
      <c r="V42" s="145"/>
      <c r="W42" s="145"/>
      <c r="X42" s="145"/>
      <c r="Y42" s="145"/>
      <c r="Z42" s="145"/>
      <c r="AA42" s="103"/>
      <c r="AB42" s="103"/>
      <c r="AC42" s="95"/>
    </row>
    <row r="43" spans="1:29" s="1" customFormat="1" ht="27.75" customHeight="1">
      <c r="A43" s="80" t="s">
        <v>364</v>
      </c>
      <c r="B43" s="196"/>
      <c r="C43" s="133" t="s">
        <v>99</v>
      </c>
      <c r="D43" s="3" t="s">
        <v>100</v>
      </c>
      <c r="E43" s="143"/>
      <c r="F43" s="103"/>
      <c r="G43" s="145"/>
      <c r="H43" s="93">
        <f t="shared" si="13"/>
        <v>0</v>
      </c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36"/>
      <c r="T43" s="145"/>
      <c r="U43" s="145"/>
      <c r="V43" s="145"/>
      <c r="W43" s="145"/>
      <c r="X43" s="145"/>
      <c r="Y43" s="145"/>
      <c r="Z43" s="145"/>
      <c r="AA43" s="145"/>
      <c r="AB43" s="103"/>
      <c r="AC43" s="95"/>
    </row>
    <row r="44" spans="1:29" s="1" customFormat="1" ht="27.75" customHeight="1" thickBot="1">
      <c r="A44" s="80" t="s">
        <v>365</v>
      </c>
      <c r="B44" s="197"/>
      <c r="C44" s="133" t="s">
        <v>104</v>
      </c>
      <c r="D44" s="3" t="s">
        <v>105</v>
      </c>
      <c r="E44" s="144"/>
      <c r="F44" s="104"/>
      <c r="G44" s="146"/>
      <c r="H44" s="105">
        <f t="shared" si="13"/>
        <v>0</v>
      </c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70"/>
      <c r="T44" s="146"/>
      <c r="U44" s="146"/>
      <c r="V44" s="146"/>
      <c r="W44" s="146"/>
      <c r="X44" s="146"/>
      <c r="Y44" s="146"/>
      <c r="Z44" s="146"/>
      <c r="AA44" s="104"/>
      <c r="AB44" s="104"/>
      <c r="AC44" s="106"/>
    </row>
  </sheetData>
  <sheetProtection password="D86F" sheet="1" objects="1" scenarios="1"/>
  <mergeCells count="26">
    <mergeCell ref="B10:B44"/>
    <mergeCell ref="G6:G8"/>
    <mergeCell ref="H6:H8"/>
    <mergeCell ref="O6:O8"/>
    <mergeCell ref="X6:X8"/>
    <mergeCell ref="T6:W6"/>
    <mergeCell ref="S6:S8"/>
    <mergeCell ref="M7:N7"/>
    <mergeCell ref="I6:N6"/>
    <mergeCell ref="Q7:R7"/>
    <mergeCell ref="P6:R6"/>
    <mergeCell ref="K7:L7"/>
    <mergeCell ref="AB7:AB8"/>
    <mergeCell ref="AC7:AC8"/>
    <mergeCell ref="B2:AC2"/>
    <mergeCell ref="Z6:Z8"/>
    <mergeCell ref="AA6:AA8"/>
    <mergeCell ref="F7:F8"/>
    <mergeCell ref="P7:P8"/>
    <mergeCell ref="T7:T8"/>
    <mergeCell ref="U7:U8"/>
    <mergeCell ref="V7:V8"/>
    <mergeCell ref="W7:W8"/>
    <mergeCell ref="E5:AC5"/>
    <mergeCell ref="E6:F6"/>
    <mergeCell ref="I7:J7"/>
  </mergeCells>
  <conditionalFormatting sqref="C17:C18">
    <cfRule type="cellIs" dxfId="15" priority="2" stopIfTrue="1" operator="equal">
      <formula>#REF!</formula>
    </cfRule>
  </conditionalFormatting>
  <conditionalFormatting sqref="C20:C24 C26:C44">
    <cfRule type="cellIs" dxfId="14" priority="1" stopIfTrue="1" operator="equal">
      <formula>#REF!</formula>
    </cfRule>
  </conditionalFormatting>
  <dataValidations count="22">
    <dataValidation type="whole" operator="lessThanOrEqual" allowBlank="1" showInputMessage="1" showErrorMessage="1" error="Value must less than or equal to r70c10" sqref="F17">
      <formula1>E17</formula1>
    </dataValidation>
    <dataValidation type="whole" operator="greaterThanOrEqual" allowBlank="1" showInputMessage="1" showErrorMessage="1" error="Value must be greater than or equal to r80c20" sqref="E18">
      <formula1>F18</formula1>
    </dataValidation>
    <dataValidation type="whole" operator="lessThanOrEqual" allowBlank="1" showInputMessage="1" showErrorMessage="1" error="Value must less than or equal to r80c10" sqref="F18">
      <formula1>E18</formula1>
    </dataValidation>
    <dataValidation type="decimal" operator="lessThanOrEqual" allowBlank="1" showInputMessage="1" showErrorMessage="1" error="A negative figure is to be reported" prompt="A negative figure is to be reported" sqref="G17:G18 I17:M18">
      <formula1>0</formula1>
    </dataValidation>
    <dataValidation type="decimal" operator="greaterThanOrEqual" allowBlank="1" showInputMessage="1" showErrorMessage="1" error="A positive figure is to be reported" prompt="A positive figure is to be reported" sqref="N17:N18">
      <formula1>0</formula1>
    </dataValidation>
    <dataValidation type="decimal" operator="lessThanOrEqual" allowBlank="1" showInputMessage="1" showErrorMessage="1" error="A negative figure is to be reported " prompt="A negative figure is to be reported" sqref="Q17:Q18">
      <formula1>0</formula1>
    </dataValidation>
    <dataValidation allowBlank="1" showInputMessage="1" showErrorMessage="1" prompt="If there is no SME-supporting factor, then cell AA39 must be equal to cell Z39" sqref="AA39"/>
    <dataValidation allowBlank="1" showInputMessage="1" showErrorMessage="1" prompt="If there is no SME-supporting factor, then cell AA38 must be equal to cell Z38" sqref="AA38"/>
    <dataValidation allowBlank="1" showInputMessage="1" showErrorMessage="1" prompt="If there is no SME-supporting factor, then cell AA37 must be equal to cell Z37" sqref="AA37"/>
    <dataValidation allowBlank="1" showInputMessage="1" showErrorMessage="1" prompt="If there is no SME-supporting factor, then cell AA36 must be equal to cell Z36" sqref="AA36"/>
    <dataValidation allowBlank="1" showInputMessage="1" showErrorMessage="1" prompt="If there is no SME-supporting factor, then cell AA35 must be equal to cell Z35" sqref="AA35"/>
    <dataValidation allowBlank="1" showInputMessage="1" showErrorMessage="1" prompt="If there is no SME-supporting factor, then cell AA34 must be equal to cell Z34" sqref="AA34"/>
    <dataValidation allowBlank="1" showInputMessage="1" showErrorMessage="1" prompt="If there is no SME-supporting factor, then cell AA33 must be equal to cell Z33" sqref="AA33"/>
    <dataValidation allowBlank="1" showInputMessage="1" showErrorMessage="1" prompt="If there is no SME-supporting factor, then cell AA32 must be equal to cell Z32" sqref="AA32"/>
    <dataValidation allowBlank="1" showInputMessage="1" showErrorMessage="1" prompt="If there is no SME-supporting factor, then cell AA31 must be equal to cell Z31_x000a_" sqref="AA31"/>
    <dataValidation allowBlank="1" showInputMessage="1" showErrorMessage="1" prompt="If there is no SME-supporting factor, then cell AA30 must be equal to cell Z30" sqref="AA30"/>
    <dataValidation allowBlank="1" showInputMessage="1" showErrorMessage="1" prompt="If there is no SME-supporting factor, then cell AA29 must be equal to cell Z29" sqref="AA29"/>
    <dataValidation allowBlank="1" showInputMessage="1" showErrorMessage="1" prompt="If there is no SME-supporting factor, then cell AA28 must be equal to cell Z28_x000a_" sqref="AA28"/>
    <dataValidation allowBlank="1" showInputMessage="1" showErrorMessage="1" prompt="If there is no SME-supporting factor, then cell AA27 must be equal to cell Z27" sqref="AA27"/>
    <dataValidation allowBlank="1" showInputMessage="1" showErrorMessage="1" prompt="If there is no SME-supporting factor, then cell AA26 must be equal to cell Z26" sqref="AA26"/>
    <dataValidation allowBlank="1" showInputMessage="1" showErrorMessage="1" prompt="If there is no SME-supporting factor, then cell AA40 must be equal to cell Z40" sqref="AA40"/>
    <dataValidation type="decimal" operator="greaterThanOrEqual" allowBlank="1" showInputMessage="1" showErrorMessage="1" error="Value must be greater than or equal to r70c20" sqref="E17">
      <formula1>F17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16">
    <outlinePr summaryBelow="0" summaryRight="0"/>
  </sheetPr>
  <dimension ref="A2:AC44"/>
  <sheetViews>
    <sheetView topLeftCell="L1" zoomScale="50" zoomScaleNormal="50" workbookViewId="0">
      <selection activeCell="Y12" sqref="Y12"/>
    </sheetView>
  </sheetViews>
  <sheetFormatPr defaultColWidth="9.140625" defaultRowHeight="15"/>
  <cols>
    <col min="1" max="1" width="3.42578125" customWidth="1"/>
    <col min="2" max="2" width="5.7109375" customWidth="1"/>
    <col min="3" max="3" width="60.7109375" customWidth="1"/>
    <col min="4" max="4" width="4" bestFit="1" customWidth="1"/>
    <col min="5" max="24" width="20.7109375" customWidth="1"/>
    <col min="25" max="25" width="20.7109375" style="1" customWidth="1"/>
    <col min="26" max="29" width="20.7109375" customWidth="1"/>
  </cols>
  <sheetData>
    <row r="2" spans="1:29">
      <c r="B2" s="183" t="s">
        <v>106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5"/>
    </row>
    <row r="4" spans="1:29">
      <c r="A4" s="151" t="s">
        <v>302</v>
      </c>
      <c r="C4" s="4" t="s">
        <v>83</v>
      </c>
    </row>
    <row r="5" spans="1:29" ht="15.75" thickBot="1">
      <c r="A5" s="152"/>
      <c r="E5" s="198" t="s">
        <v>69</v>
      </c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</row>
    <row r="6" spans="1:29" ht="60" customHeight="1">
      <c r="A6" s="152"/>
      <c r="E6" s="188" t="s">
        <v>28</v>
      </c>
      <c r="F6" s="199"/>
      <c r="G6" s="214" t="s">
        <v>53</v>
      </c>
      <c r="H6" s="214" t="s">
        <v>39</v>
      </c>
      <c r="I6" s="203" t="s">
        <v>40</v>
      </c>
      <c r="J6" s="204"/>
      <c r="K6" s="204"/>
      <c r="L6" s="204"/>
      <c r="M6" s="204"/>
      <c r="N6" s="205"/>
      <c r="O6" s="214" t="s">
        <v>67</v>
      </c>
      <c r="P6" s="208" t="s">
        <v>55</v>
      </c>
      <c r="Q6" s="209"/>
      <c r="R6" s="210"/>
      <c r="S6" s="211" t="s">
        <v>45</v>
      </c>
      <c r="T6" s="211" t="s">
        <v>46</v>
      </c>
      <c r="U6" s="212"/>
      <c r="V6" s="212"/>
      <c r="W6" s="213"/>
      <c r="X6" s="219" t="s">
        <v>29</v>
      </c>
      <c r="Y6" s="82"/>
      <c r="Z6" s="188" t="s">
        <v>59</v>
      </c>
      <c r="AA6" s="188" t="s">
        <v>60</v>
      </c>
      <c r="AB6" s="88"/>
      <c r="AC6" s="89"/>
    </row>
    <row r="7" spans="1:29" ht="57">
      <c r="A7" s="152"/>
      <c r="E7" s="83"/>
      <c r="F7" s="190" t="s">
        <v>36</v>
      </c>
      <c r="G7" s="215"/>
      <c r="H7" s="216"/>
      <c r="I7" s="200" t="s">
        <v>41</v>
      </c>
      <c r="J7" s="201"/>
      <c r="K7" s="200" t="s">
        <v>33</v>
      </c>
      <c r="L7" s="202"/>
      <c r="M7" s="200" t="s">
        <v>42</v>
      </c>
      <c r="N7" s="202"/>
      <c r="O7" s="215"/>
      <c r="P7" s="193" t="s">
        <v>56</v>
      </c>
      <c r="Q7" s="206" t="s">
        <v>44</v>
      </c>
      <c r="R7" s="207"/>
      <c r="S7" s="217"/>
      <c r="T7" s="186">
        <v>0</v>
      </c>
      <c r="U7" s="186">
        <v>0.2</v>
      </c>
      <c r="V7" s="186">
        <v>0.5</v>
      </c>
      <c r="W7" s="186">
        <v>1</v>
      </c>
      <c r="X7" s="220"/>
      <c r="Y7" s="83" t="s">
        <v>101</v>
      </c>
      <c r="Z7" s="189"/>
      <c r="AA7" s="189"/>
      <c r="AB7" s="190" t="s">
        <v>50</v>
      </c>
      <c r="AC7" s="191" t="s">
        <v>48</v>
      </c>
    </row>
    <row r="8" spans="1:29" ht="42.75">
      <c r="A8" s="152"/>
      <c r="E8" s="83"/>
      <c r="F8" s="189"/>
      <c r="G8" s="215"/>
      <c r="H8" s="216"/>
      <c r="I8" s="84" t="s">
        <v>63</v>
      </c>
      <c r="J8" s="84" t="s">
        <v>64</v>
      </c>
      <c r="K8" s="85" t="s">
        <v>65</v>
      </c>
      <c r="L8" s="85" t="s">
        <v>66</v>
      </c>
      <c r="M8" s="85" t="s">
        <v>54</v>
      </c>
      <c r="N8" s="85" t="s">
        <v>43</v>
      </c>
      <c r="O8" s="215"/>
      <c r="P8" s="194"/>
      <c r="Q8" s="86"/>
      <c r="R8" s="87" t="s">
        <v>57</v>
      </c>
      <c r="S8" s="218"/>
      <c r="T8" s="187"/>
      <c r="U8" s="187"/>
      <c r="V8" s="187"/>
      <c r="W8" s="187"/>
      <c r="X8" s="220"/>
      <c r="Y8" s="83"/>
      <c r="Z8" s="189"/>
      <c r="AA8" s="189"/>
      <c r="AB8" s="189"/>
      <c r="AC8" s="192"/>
    </row>
    <row r="9" spans="1:29">
      <c r="A9" s="152"/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  <c r="L9" s="2" t="s">
        <v>17</v>
      </c>
      <c r="M9" s="2" t="s">
        <v>18</v>
      </c>
      <c r="N9" s="2" t="s">
        <v>19</v>
      </c>
      <c r="O9" s="2" t="s">
        <v>0</v>
      </c>
      <c r="P9" s="2" t="s">
        <v>1</v>
      </c>
      <c r="Q9" s="2" t="s">
        <v>2</v>
      </c>
      <c r="R9" s="2" t="s">
        <v>3</v>
      </c>
      <c r="S9" s="2" t="s">
        <v>4</v>
      </c>
      <c r="T9" s="2" t="s">
        <v>5</v>
      </c>
      <c r="U9" s="2" t="s">
        <v>6</v>
      </c>
      <c r="V9" s="2" t="s">
        <v>7</v>
      </c>
      <c r="W9" s="2" t="s">
        <v>20</v>
      </c>
      <c r="X9" s="2" t="s">
        <v>8</v>
      </c>
      <c r="Y9" s="2" t="s">
        <v>9</v>
      </c>
      <c r="Z9" s="2" t="s">
        <v>58</v>
      </c>
      <c r="AA9" s="2" t="s">
        <v>21</v>
      </c>
      <c r="AB9" s="2" t="s">
        <v>22</v>
      </c>
      <c r="AC9" s="2" t="s">
        <v>23</v>
      </c>
    </row>
    <row r="10" spans="1:29" s="1" customFormat="1" ht="25.5" customHeight="1">
      <c r="A10" s="80" t="s">
        <v>110</v>
      </c>
      <c r="B10" s="195" t="s">
        <v>68</v>
      </c>
      <c r="C10" s="130" t="s">
        <v>35</v>
      </c>
      <c r="D10" s="3" t="s">
        <v>10</v>
      </c>
      <c r="E10" s="124">
        <f>IF(ROUND(SUM($E$26:$E$32,$E$34:$E$40),0)=ROUND(SUM($E$17:$E$18,$E$20,$E$22,$E$24),0),ROUND(SUM($E$26:$E$32,$E$34:$E$40),0),"ERROR")</f>
        <v>0</v>
      </c>
      <c r="F10" s="90"/>
      <c r="G10" s="91">
        <f>IF(ROUND(SUM($G$26:$G$32,$G$34:$G$40),0)=ROUND(SUM($G$17:$G$18,$G$20,$G$22,$G$24),0),ROUND(SUM($G$26:$G$32,$G$34:$G$40),0),"ERROR")</f>
        <v>0</v>
      </c>
      <c r="H10" s="91">
        <f>IF(ROUND(SUM($H$26:$H$32,$H$34:$H$40),0)=ROUND(SUM($H$17:$H$18,$H$20,$H$22,$H$24),0),ROUND(SUM($H$26:$H$32,$H$34:$H$40),0),"ERROR")</f>
        <v>0</v>
      </c>
      <c r="I10" s="91">
        <f>SUM(I17:I18,I20,I22,I24)</f>
        <v>0</v>
      </c>
      <c r="J10" s="91">
        <f>SUM(J17:J18,J20,J22,J24)</f>
        <v>0</v>
      </c>
      <c r="K10" s="91">
        <f>SUM(K17:K18,K20,K22,K24)</f>
        <v>0</v>
      </c>
      <c r="L10" s="91">
        <f>SUM(L17:L18,L20,L22,L24)</f>
        <v>0</v>
      </c>
      <c r="M10" s="140">
        <f>SUM(I10:L10)</f>
        <v>0</v>
      </c>
      <c r="N10" s="91">
        <f>SUM(N17:N18,N20,N22,N24)</f>
        <v>0</v>
      </c>
      <c r="O10" s="91">
        <f>IF(ROUND(SUM($H$10,$M$10,$N$10),0)=ROUND(SUM($O$17:$O$18,$O$20,$O$22,$O$24),0),ROUND(SUM($H$10,$M$10,$N$10),0),"ERROR")</f>
        <v>0</v>
      </c>
      <c r="P10" s="91">
        <f>SUM(P17:P18,P20,P22,P24)</f>
        <v>0</v>
      </c>
      <c r="Q10" s="91">
        <f>SUM(Q17:Q18,Q20,Q22,Q24)</f>
        <v>0</v>
      </c>
      <c r="R10" s="91">
        <f>SUM(R17:R18,R20,R22,R24)</f>
        <v>0</v>
      </c>
      <c r="S10" s="91">
        <f>IF(ROUND(SUM(S26:S40),0)=ROUND(SUM(S17:S18,S20,S22,S24),0),ROUND(SUM(S26:S40),0),"ERROR")</f>
        <v>0</v>
      </c>
      <c r="T10" s="91">
        <f>IF(ROUND(SUM(T26:T40),0)=ROUND(T18,0),ROUND(SUM(T26:T40),0),"ERROR")</f>
        <v>0</v>
      </c>
      <c r="U10" s="91">
        <f>IF(ROUND(SUM(U26:U40),0)=ROUND(U18,0),ROUND(SUM(U26:U40),0),"ERROR")</f>
        <v>0</v>
      </c>
      <c r="V10" s="91">
        <f>IF(ROUND(SUM(V26:V40),0)=ROUND(V18,0),ROUND(SUM(V26:V40),0),"ERROR")</f>
        <v>0</v>
      </c>
      <c r="W10" s="91">
        <f>IF(ROUND(SUM(W26:W40),0)=ROUND(W18,0),ROUND(SUM(W26:W40),0),"ERROR")</f>
        <v>0</v>
      </c>
      <c r="X10" s="159">
        <f t="shared" ref="X10" si="0">S10-T10-(0.8*U10)-(0.5*V10)</f>
        <v>0</v>
      </c>
      <c r="Y10" s="91">
        <f>SUM(Y17:Y18,Y20,Y22,Y24)</f>
        <v>0</v>
      </c>
      <c r="Z10" s="91">
        <f>IF(ROUND(SUM(Z26:Z40),0)=ROUND(SUM(Z17:Z18,Z20,Z22,Z24),0),ROUND(SUM(Z26:Z40),0),"ERROR")</f>
        <v>0</v>
      </c>
      <c r="AA10" s="91">
        <f>SUM(AA26:AA40)</f>
        <v>0</v>
      </c>
      <c r="AB10" s="140"/>
      <c r="AC10" s="141"/>
    </row>
    <row r="11" spans="1:29" s="1" customFormat="1" ht="25.5" customHeight="1">
      <c r="A11" s="80" t="s">
        <v>303</v>
      </c>
      <c r="B11" s="196"/>
      <c r="C11" s="131" t="s">
        <v>34</v>
      </c>
      <c r="D11" s="3" t="s">
        <v>11</v>
      </c>
      <c r="E11" s="134"/>
      <c r="F11" s="92"/>
      <c r="G11" s="136"/>
      <c r="H11" s="93">
        <f t="shared" ref="H11:H15" si="1">E11+G11</f>
        <v>0</v>
      </c>
      <c r="I11" s="136"/>
      <c r="J11" s="136"/>
      <c r="K11" s="136"/>
      <c r="L11" s="136"/>
      <c r="M11" s="136"/>
      <c r="N11" s="136"/>
      <c r="O11" s="93">
        <f t="shared" ref="O11:O15" si="2">SUM(H11,M11:N11)</f>
        <v>0</v>
      </c>
      <c r="P11" s="136"/>
      <c r="Q11" s="136"/>
      <c r="R11" s="136"/>
      <c r="S11" s="93">
        <f>SUM(O11:Q11)</f>
        <v>0</v>
      </c>
      <c r="T11" s="136"/>
      <c r="U11" s="136"/>
      <c r="V11" s="136"/>
      <c r="W11" s="136"/>
      <c r="X11" s="160">
        <f t="shared" ref="X11:X15" si="3">S11-T11-(0.8*U11)-(0.5*V11)</f>
        <v>0</v>
      </c>
      <c r="Y11" s="136"/>
      <c r="Z11" s="136"/>
      <c r="AA11" s="138"/>
      <c r="AB11" s="94"/>
      <c r="AC11" s="95"/>
    </row>
    <row r="12" spans="1:29" s="1" customFormat="1" ht="25.5" customHeight="1">
      <c r="A12" s="80" t="s">
        <v>304</v>
      </c>
      <c r="B12" s="196"/>
      <c r="C12" s="132" t="s">
        <v>61</v>
      </c>
      <c r="D12" s="3" t="s">
        <v>12</v>
      </c>
      <c r="E12" s="134"/>
      <c r="F12" s="92"/>
      <c r="G12" s="136"/>
      <c r="H12" s="93">
        <f t="shared" si="1"/>
        <v>0</v>
      </c>
      <c r="I12" s="136"/>
      <c r="J12" s="136"/>
      <c r="K12" s="136"/>
      <c r="L12" s="136"/>
      <c r="M12" s="136"/>
      <c r="N12" s="136"/>
      <c r="O12" s="93">
        <f t="shared" si="2"/>
        <v>0</v>
      </c>
      <c r="P12" s="136"/>
      <c r="Q12" s="136"/>
      <c r="R12" s="136"/>
      <c r="S12" s="93">
        <f t="shared" ref="S12:S15" si="4">SUM(O12:Q12)</f>
        <v>0</v>
      </c>
      <c r="T12" s="136"/>
      <c r="U12" s="136"/>
      <c r="V12" s="136"/>
      <c r="W12" s="136"/>
      <c r="X12" s="160">
        <f t="shared" si="3"/>
        <v>0</v>
      </c>
      <c r="Y12" s="136"/>
      <c r="Z12" s="136"/>
      <c r="AA12" s="138"/>
      <c r="AB12" s="94"/>
      <c r="AC12" s="95"/>
    </row>
    <row r="13" spans="1:29" s="1" customFormat="1" ht="28.5">
      <c r="A13" s="80" t="s">
        <v>305</v>
      </c>
      <c r="B13" s="196"/>
      <c r="C13" s="131" t="s">
        <v>49</v>
      </c>
      <c r="D13" s="3" t="s">
        <v>13</v>
      </c>
      <c r="E13" s="134"/>
      <c r="F13" s="92"/>
      <c r="G13" s="136"/>
      <c r="H13" s="93">
        <f t="shared" si="1"/>
        <v>0</v>
      </c>
      <c r="I13" s="136"/>
      <c r="J13" s="136"/>
      <c r="K13" s="136"/>
      <c r="L13" s="136"/>
      <c r="M13" s="136"/>
      <c r="N13" s="136"/>
      <c r="O13" s="93">
        <f t="shared" si="2"/>
        <v>0</v>
      </c>
      <c r="P13" s="136"/>
      <c r="Q13" s="136"/>
      <c r="R13" s="136"/>
      <c r="S13" s="93">
        <f t="shared" si="4"/>
        <v>0</v>
      </c>
      <c r="T13" s="136"/>
      <c r="U13" s="136"/>
      <c r="V13" s="136"/>
      <c r="W13" s="136"/>
      <c r="X13" s="160">
        <f t="shared" si="3"/>
        <v>0</v>
      </c>
      <c r="Y13" s="136"/>
      <c r="Z13" s="136"/>
      <c r="AA13" s="138"/>
      <c r="AB13" s="94"/>
      <c r="AC13" s="95"/>
    </row>
    <row r="14" spans="1:29" s="1" customFormat="1" ht="28.5">
      <c r="A14" s="80" t="s">
        <v>306</v>
      </c>
      <c r="B14" s="196"/>
      <c r="C14" s="131" t="s">
        <v>51</v>
      </c>
      <c r="D14" s="3" t="s">
        <v>14</v>
      </c>
      <c r="E14" s="134"/>
      <c r="F14" s="92"/>
      <c r="G14" s="136"/>
      <c r="H14" s="93">
        <f t="shared" si="1"/>
        <v>0</v>
      </c>
      <c r="I14" s="136"/>
      <c r="J14" s="136"/>
      <c r="K14" s="136"/>
      <c r="L14" s="136"/>
      <c r="M14" s="136"/>
      <c r="N14" s="136"/>
      <c r="O14" s="93">
        <f t="shared" si="2"/>
        <v>0</v>
      </c>
      <c r="P14" s="136"/>
      <c r="Q14" s="136"/>
      <c r="R14" s="136"/>
      <c r="S14" s="93">
        <f t="shared" si="4"/>
        <v>0</v>
      </c>
      <c r="T14" s="136"/>
      <c r="U14" s="136"/>
      <c r="V14" s="136"/>
      <c r="W14" s="136"/>
      <c r="X14" s="160">
        <f t="shared" si="3"/>
        <v>0</v>
      </c>
      <c r="Y14" s="136"/>
      <c r="Z14" s="136"/>
      <c r="AA14" s="138"/>
      <c r="AB14" s="94"/>
      <c r="AC14" s="95"/>
    </row>
    <row r="15" spans="1:29" s="1" customFormat="1" ht="42.75">
      <c r="A15" s="80" t="s">
        <v>307</v>
      </c>
      <c r="B15" s="196"/>
      <c r="C15" s="131" t="s">
        <v>52</v>
      </c>
      <c r="D15" s="3" t="s">
        <v>15</v>
      </c>
      <c r="E15" s="135"/>
      <c r="F15" s="96"/>
      <c r="G15" s="137"/>
      <c r="H15" s="97">
        <f t="shared" si="1"/>
        <v>0</v>
      </c>
      <c r="I15" s="137"/>
      <c r="J15" s="137"/>
      <c r="K15" s="137"/>
      <c r="L15" s="137"/>
      <c r="M15" s="137"/>
      <c r="N15" s="137"/>
      <c r="O15" s="97">
        <f t="shared" si="2"/>
        <v>0</v>
      </c>
      <c r="P15" s="137"/>
      <c r="Q15" s="137"/>
      <c r="R15" s="137"/>
      <c r="S15" s="97">
        <f t="shared" si="4"/>
        <v>0</v>
      </c>
      <c r="T15" s="137"/>
      <c r="U15" s="137"/>
      <c r="V15" s="137"/>
      <c r="W15" s="137"/>
      <c r="X15" s="161">
        <f t="shared" si="3"/>
        <v>0</v>
      </c>
      <c r="Y15" s="137"/>
      <c r="Z15" s="137"/>
      <c r="AA15" s="139"/>
      <c r="AB15" s="98"/>
      <c r="AC15" s="99"/>
    </row>
    <row r="16" spans="1:29" s="1" customFormat="1">
      <c r="B16" s="196"/>
      <c r="C16" s="81" t="s">
        <v>70</v>
      </c>
      <c r="D16" s="129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65"/>
      <c r="Y16" s="108"/>
      <c r="Z16" s="107"/>
      <c r="AA16" s="107"/>
      <c r="AB16" s="107"/>
      <c r="AC16" s="108"/>
    </row>
    <row r="17" spans="1:29" s="1" customFormat="1" ht="30" customHeight="1">
      <c r="A17" s="80" t="s">
        <v>308</v>
      </c>
      <c r="B17" s="196"/>
      <c r="C17" s="133" t="s">
        <v>37</v>
      </c>
      <c r="D17" s="3" t="s">
        <v>16</v>
      </c>
      <c r="E17" s="125"/>
      <c r="F17" s="109"/>
      <c r="G17" s="110"/>
      <c r="H17" s="111">
        <f t="shared" ref="H17:H18" si="5">E17+G17</f>
        <v>0</v>
      </c>
      <c r="I17" s="112"/>
      <c r="J17" s="112"/>
      <c r="K17" s="112"/>
      <c r="L17" s="112"/>
      <c r="M17" s="112"/>
      <c r="N17" s="113"/>
      <c r="O17" s="114">
        <f t="shared" ref="O17:O18" si="6">SUM(H17,M17:N17)</f>
        <v>0</v>
      </c>
      <c r="P17" s="113"/>
      <c r="Q17" s="113"/>
      <c r="R17" s="113"/>
      <c r="S17" s="111">
        <f t="shared" ref="S17:S18" si="7">SUM(O17:Q17)</f>
        <v>0</v>
      </c>
      <c r="T17" s="115"/>
      <c r="U17" s="115"/>
      <c r="V17" s="115"/>
      <c r="W17" s="115"/>
      <c r="X17" s="162">
        <f>S17</f>
        <v>0</v>
      </c>
      <c r="Y17" s="116"/>
      <c r="Z17" s="113"/>
      <c r="AA17" s="117"/>
      <c r="AB17" s="117"/>
      <c r="AC17" s="153"/>
    </row>
    <row r="18" spans="1:29" s="1" customFormat="1" ht="28.5">
      <c r="A18" s="80" t="s">
        <v>309</v>
      </c>
      <c r="B18" s="196"/>
      <c r="C18" s="133" t="s">
        <v>38</v>
      </c>
      <c r="D18" s="3" t="s">
        <v>17</v>
      </c>
      <c r="E18" s="126"/>
      <c r="F18" s="118"/>
      <c r="G18" s="119"/>
      <c r="H18" s="120">
        <f t="shared" si="5"/>
        <v>0</v>
      </c>
      <c r="I18" s="112"/>
      <c r="J18" s="112"/>
      <c r="K18" s="112"/>
      <c r="L18" s="112"/>
      <c r="M18" s="112"/>
      <c r="N18" s="121"/>
      <c r="O18" s="122">
        <f t="shared" si="6"/>
        <v>0</v>
      </c>
      <c r="P18" s="121"/>
      <c r="Q18" s="121"/>
      <c r="R18" s="121"/>
      <c r="S18" s="120">
        <f t="shared" si="7"/>
        <v>0</v>
      </c>
      <c r="T18" s="119"/>
      <c r="U18" s="119"/>
      <c r="V18" s="119"/>
      <c r="W18" s="119"/>
      <c r="X18" s="161">
        <f>S18-T18-(0.8*U18)-(0.5*V18)</f>
        <v>0</v>
      </c>
      <c r="Y18" s="121"/>
      <c r="Z18" s="121"/>
      <c r="AA18" s="123"/>
      <c r="AB18" s="155"/>
      <c r="AC18" s="154"/>
    </row>
    <row r="19" spans="1:29" s="1" customFormat="1">
      <c r="B19" s="196"/>
      <c r="C19" s="81" t="s">
        <v>71</v>
      </c>
      <c r="D19" s="128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65"/>
      <c r="Y19" s="108"/>
      <c r="Z19" s="107"/>
      <c r="AA19" s="107"/>
      <c r="AB19" s="107"/>
      <c r="AC19" s="108"/>
    </row>
    <row r="20" spans="1:29" s="1" customFormat="1" ht="24.75" customHeight="1">
      <c r="A20" s="80" t="s">
        <v>310</v>
      </c>
      <c r="B20" s="196"/>
      <c r="C20" s="133" t="s">
        <v>30</v>
      </c>
      <c r="D20" s="3" t="s">
        <v>18</v>
      </c>
      <c r="E20" s="142"/>
      <c r="F20" s="90"/>
      <c r="G20" s="140"/>
      <c r="H20" s="91">
        <f t="shared" ref="H20:H24" si="8">E20+G20</f>
        <v>0</v>
      </c>
      <c r="I20" s="140"/>
      <c r="J20" s="140"/>
      <c r="K20" s="140"/>
      <c r="L20" s="140"/>
      <c r="M20" s="140"/>
      <c r="N20" s="140"/>
      <c r="O20" s="91">
        <f t="shared" ref="O20:O24" si="9">SUM(H20,M20:N20)</f>
        <v>0</v>
      </c>
      <c r="P20" s="140"/>
      <c r="Q20" s="140"/>
      <c r="R20" s="140"/>
      <c r="S20" s="91">
        <f t="shared" ref="S20:S24" si="10">SUM(O20:Q20)</f>
        <v>0</v>
      </c>
      <c r="T20" s="101"/>
      <c r="U20" s="101"/>
      <c r="V20" s="101"/>
      <c r="W20" s="101"/>
      <c r="X20" s="163">
        <f>S20</f>
        <v>0</v>
      </c>
      <c r="Y20" s="140"/>
      <c r="Z20" s="140"/>
      <c r="AA20" s="150"/>
      <c r="AB20" s="90"/>
      <c r="AC20" s="100"/>
    </row>
    <row r="21" spans="1:29" s="1" customFormat="1" ht="24.75" customHeight="1">
      <c r="A21" s="80" t="s">
        <v>311</v>
      </c>
      <c r="B21" s="196"/>
      <c r="C21" s="133" t="s">
        <v>62</v>
      </c>
      <c r="D21" s="3" t="s">
        <v>19</v>
      </c>
      <c r="E21" s="134"/>
      <c r="F21" s="92"/>
      <c r="G21" s="136"/>
      <c r="H21" s="92"/>
      <c r="I21" s="94"/>
      <c r="J21" s="94"/>
      <c r="K21" s="94"/>
      <c r="L21" s="94"/>
      <c r="M21" s="94"/>
      <c r="N21" s="94"/>
      <c r="O21" s="102"/>
      <c r="P21" s="94"/>
      <c r="Q21" s="94"/>
      <c r="R21" s="94"/>
      <c r="S21" s="94"/>
      <c r="T21" s="94"/>
      <c r="U21" s="94"/>
      <c r="V21" s="94"/>
      <c r="W21" s="94"/>
      <c r="X21" s="164">
        <f>E21+G21</f>
        <v>0</v>
      </c>
      <c r="Y21" s="94"/>
      <c r="Z21" s="94"/>
      <c r="AA21" s="92"/>
      <c r="AB21" s="92"/>
      <c r="AC21" s="95"/>
    </row>
    <row r="22" spans="1:29" s="1" customFormat="1" ht="24.75" customHeight="1">
      <c r="A22" s="80" t="s">
        <v>312</v>
      </c>
      <c r="B22" s="196"/>
      <c r="C22" s="133" t="s">
        <v>31</v>
      </c>
      <c r="D22" s="3" t="s">
        <v>0</v>
      </c>
      <c r="E22" s="134"/>
      <c r="F22" s="92"/>
      <c r="G22" s="136"/>
      <c r="H22" s="93">
        <f t="shared" si="8"/>
        <v>0</v>
      </c>
      <c r="I22" s="136"/>
      <c r="J22" s="136"/>
      <c r="K22" s="136"/>
      <c r="L22" s="136"/>
      <c r="M22" s="136"/>
      <c r="N22" s="136"/>
      <c r="O22" s="93">
        <f t="shared" si="9"/>
        <v>0</v>
      </c>
      <c r="P22" s="136"/>
      <c r="Q22" s="136"/>
      <c r="R22" s="136"/>
      <c r="S22" s="93">
        <f t="shared" si="10"/>
        <v>0</v>
      </c>
      <c r="T22" s="94"/>
      <c r="U22" s="94"/>
      <c r="V22" s="94"/>
      <c r="W22" s="94"/>
      <c r="X22" s="160">
        <f>S22</f>
        <v>0</v>
      </c>
      <c r="Y22" s="136"/>
      <c r="Z22" s="136"/>
      <c r="AA22" s="149"/>
      <c r="AB22" s="92"/>
      <c r="AC22" s="95"/>
    </row>
    <row r="23" spans="1:29" s="1" customFormat="1" ht="24.75" customHeight="1">
      <c r="A23" s="80" t="s">
        <v>313</v>
      </c>
      <c r="B23" s="196"/>
      <c r="C23" s="133" t="s">
        <v>62</v>
      </c>
      <c r="D23" s="3" t="s">
        <v>1</v>
      </c>
      <c r="E23" s="134"/>
      <c r="F23" s="92"/>
      <c r="G23" s="136"/>
      <c r="H23" s="92"/>
      <c r="I23" s="94"/>
      <c r="J23" s="94"/>
      <c r="K23" s="94"/>
      <c r="L23" s="94"/>
      <c r="M23" s="94"/>
      <c r="N23" s="94"/>
      <c r="O23" s="102"/>
      <c r="P23" s="94"/>
      <c r="Q23" s="94"/>
      <c r="R23" s="94"/>
      <c r="S23" s="94"/>
      <c r="T23" s="94"/>
      <c r="U23" s="94"/>
      <c r="V23" s="94"/>
      <c r="W23" s="94"/>
      <c r="X23" s="160">
        <f>E23+G23</f>
        <v>0</v>
      </c>
      <c r="Y23" s="94"/>
      <c r="Z23" s="94"/>
      <c r="AA23" s="92"/>
      <c r="AB23" s="92"/>
      <c r="AC23" s="95"/>
    </row>
    <row r="24" spans="1:29" s="1" customFormat="1" ht="24.75" customHeight="1">
      <c r="A24" s="80" t="s">
        <v>314</v>
      </c>
      <c r="B24" s="196"/>
      <c r="C24" s="133" t="s">
        <v>32</v>
      </c>
      <c r="D24" s="3" t="s">
        <v>2</v>
      </c>
      <c r="E24" s="135"/>
      <c r="F24" s="96"/>
      <c r="G24" s="137"/>
      <c r="H24" s="97">
        <f t="shared" si="8"/>
        <v>0</v>
      </c>
      <c r="I24" s="137"/>
      <c r="J24" s="137"/>
      <c r="K24" s="137"/>
      <c r="L24" s="137"/>
      <c r="M24" s="137"/>
      <c r="N24" s="137"/>
      <c r="O24" s="97">
        <f t="shared" si="9"/>
        <v>0</v>
      </c>
      <c r="P24" s="137"/>
      <c r="Q24" s="137"/>
      <c r="R24" s="137"/>
      <c r="S24" s="97">
        <f t="shared" si="10"/>
        <v>0</v>
      </c>
      <c r="T24" s="98"/>
      <c r="U24" s="98"/>
      <c r="V24" s="98"/>
      <c r="W24" s="98"/>
      <c r="X24" s="161">
        <f>S24</f>
        <v>0</v>
      </c>
      <c r="Y24" s="137"/>
      <c r="Z24" s="137"/>
      <c r="AA24" s="148"/>
      <c r="AB24" s="96"/>
      <c r="AC24" s="99"/>
    </row>
    <row r="25" spans="1:29" s="1" customFormat="1">
      <c r="B25" s="196"/>
      <c r="C25" s="81" t="s">
        <v>72</v>
      </c>
      <c r="D25" s="128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65"/>
      <c r="Y25" s="108"/>
      <c r="Z25" s="107"/>
      <c r="AA25" s="107"/>
      <c r="AB25" s="107"/>
      <c r="AC25" s="108"/>
    </row>
    <row r="26" spans="1:29" s="1" customFormat="1" ht="25.5" customHeight="1">
      <c r="A26" s="80" t="s">
        <v>315</v>
      </c>
      <c r="B26" s="196"/>
      <c r="C26" s="133">
        <v>0</v>
      </c>
      <c r="D26" s="3" t="s">
        <v>3</v>
      </c>
      <c r="E26" s="142"/>
      <c r="F26" s="101"/>
      <c r="G26" s="140"/>
      <c r="H26" s="91">
        <f t="shared" ref="H26:H39" si="11">E26+G26</f>
        <v>0</v>
      </c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40"/>
      <c r="T26" s="140"/>
      <c r="U26" s="140"/>
      <c r="V26" s="140"/>
      <c r="W26" s="140"/>
      <c r="X26" s="163">
        <f t="shared" ref="X26:X40" si="12">S26-T26-(0.8*U26)-(0.5*V26)</f>
        <v>0</v>
      </c>
      <c r="Y26" s="140"/>
      <c r="Z26" s="91">
        <f>$X$26*0</f>
        <v>0</v>
      </c>
      <c r="AA26" s="166"/>
      <c r="AB26" s="140"/>
      <c r="AC26" s="141"/>
    </row>
    <row r="27" spans="1:29" s="1" customFormat="1" ht="25.5" customHeight="1">
      <c r="A27" s="80" t="s">
        <v>316</v>
      </c>
      <c r="B27" s="196"/>
      <c r="C27" s="133">
        <v>0.02</v>
      </c>
      <c r="D27" s="3" t="s">
        <v>4</v>
      </c>
      <c r="E27" s="134"/>
      <c r="F27" s="94"/>
      <c r="G27" s="136"/>
      <c r="H27" s="93">
        <f t="shared" si="11"/>
        <v>0</v>
      </c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136"/>
      <c r="T27" s="136"/>
      <c r="U27" s="136"/>
      <c r="V27" s="136"/>
      <c r="W27" s="136"/>
      <c r="X27" s="160">
        <f t="shared" si="12"/>
        <v>0</v>
      </c>
      <c r="Y27" s="136"/>
      <c r="Z27" s="93">
        <f>$X$27*0.02</f>
        <v>0</v>
      </c>
      <c r="AA27" s="167"/>
      <c r="AB27" s="136"/>
      <c r="AC27" s="147"/>
    </row>
    <row r="28" spans="1:29" s="1" customFormat="1" ht="25.5" customHeight="1">
      <c r="A28" s="80" t="s">
        <v>317</v>
      </c>
      <c r="B28" s="196"/>
      <c r="C28" s="133">
        <v>0.04</v>
      </c>
      <c r="D28" s="3" t="s">
        <v>5</v>
      </c>
      <c r="E28" s="134"/>
      <c r="F28" s="94"/>
      <c r="G28" s="136"/>
      <c r="H28" s="93">
        <f t="shared" si="11"/>
        <v>0</v>
      </c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136"/>
      <c r="T28" s="136"/>
      <c r="U28" s="136"/>
      <c r="V28" s="136"/>
      <c r="W28" s="136"/>
      <c r="X28" s="160">
        <f t="shared" si="12"/>
        <v>0</v>
      </c>
      <c r="Y28" s="136"/>
      <c r="Z28" s="93">
        <f>$X$28*0.04</f>
        <v>0</v>
      </c>
      <c r="AA28" s="168"/>
      <c r="AB28" s="136"/>
      <c r="AC28" s="147"/>
    </row>
    <row r="29" spans="1:29" s="1" customFormat="1" ht="25.5" customHeight="1">
      <c r="A29" s="80" t="s">
        <v>318</v>
      </c>
      <c r="B29" s="196"/>
      <c r="C29" s="133">
        <v>0.1</v>
      </c>
      <c r="D29" s="3" t="s">
        <v>6</v>
      </c>
      <c r="E29" s="134"/>
      <c r="F29" s="94"/>
      <c r="G29" s="136"/>
      <c r="H29" s="93">
        <f t="shared" si="11"/>
        <v>0</v>
      </c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136"/>
      <c r="T29" s="136"/>
      <c r="U29" s="136"/>
      <c r="V29" s="136"/>
      <c r="W29" s="136"/>
      <c r="X29" s="160">
        <f t="shared" si="12"/>
        <v>0</v>
      </c>
      <c r="Y29" s="136"/>
      <c r="Z29" s="93">
        <f>$X$29*0.1</f>
        <v>0</v>
      </c>
      <c r="AA29" s="167"/>
      <c r="AB29" s="136"/>
      <c r="AC29" s="147"/>
    </row>
    <row r="30" spans="1:29" s="1" customFormat="1" ht="25.5" customHeight="1">
      <c r="A30" s="80" t="s">
        <v>319</v>
      </c>
      <c r="B30" s="196"/>
      <c r="C30" s="133">
        <v>0.2</v>
      </c>
      <c r="D30" s="3" t="s">
        <v>7</v>
      </c>
      <c r="E30" s="134"/>
      <c r="F30" s="94"/>
      <c r="G30" s="136"/>
      <c r="H30" s="93">
        <f t="shared" si="11"/>
        <v>0</v>
      </c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136"/>
      <c r="T30" s="136"/>
      <c r="U30" s="136"/>
      <c r="V30" s="136"/>
      <c r="W30" s="136"/>
      <c r="X30" s="160">
        <f t="shared" si="12"/>
        <v>0</v>
      </c>
      <c r="Y30" s="136"/>
      <c r="Z30" s="93">
        <f>$X$30*0.2</f>
        <v>0</v>
      </c>
      <c r="AA30" s="167"/>
      <c r="AB30" s="136"/>
      <c r="AC30" s="147"/>
    </row>
    <row r="31" spans="1:29" s="1" customFormat="1" ht="25.5" customHeight="1">
      <c r="A31" s="80" t="s">
        <v>320</v>
      </c>
      <c r="B31" s="196"/>
      <c r="C31" s="133">
        <v>0.35</v>
      </c>
      <c r="D31" s="3" t="s">
        <v>20</v>
      </c>
      <c r="E31" s="134"/>
      <c r="F31" s="94"/>
      <c r="G31" s="136"/>
      <c r="H31" s="93">
        <f t="shared" si="11"/>
        <v>0</v>
      </c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136"/>
      <c r="T31" s="136"/>
      <c r="U31" s="136"/>
      <c r="V31" s="136"/>
      <c r="W31" s="136"/>
      <c r="X31" s="160">
        <f t="shared" si="12"/>
        <v>0</v>
      </c>
      <c r="Y31" s="136"/>
      <c r="Z31" s="93">
        <f>$X$31*0.35</f>
        <v>0</v>
      </c>
      <c r="AA31" s="167"/>
      <c r="AB31" s="136"/>
      <c r="AC31" s="147"/>
    </row>
    <row r="32" spans="1:29" s="1" customFormat="1" ht="25.5" customHeight="1">
      <c r="A32" s="80" t="s">
        <v>321</v>
      </c>
      <c r="B32" s="196"/>
      <c r="C32" s="133">
        <v>0.5</v>
      </c>
      <c r="D32" s="3" t="s">
        <v>8</v>
      </c>
      <c r="E32" s="134"/>
      <c r="F32" s="94"/>
      <c r="G32" s="136"/>
      <c r="H32" s="93">
        <f t="shared" si="11"/>
        <v>0</v>
      </c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136"/>
      <c r="T32" s="136"/>
      <c r="U32" s="136"/>
      <c r="V32" s="136"/>
      <c r="W32" s="136"/>
      <c r="X32" s="160">
        <f t="shared" si="12"/>
        <v>0</v>
      </c>
      <c r="Y32" s="136"/>
      <c r="Z32" s="93">
        <f>$X$32*0.5</f>
        <v>0</v>
      </c>
      <c r="AA32" s="167"/>
      <c r="AB32" s="136"/>
      <c r="AC32" s="147"/>
    </row>
    <row r="33" spans="1:29" s="1" customFormat="1" ht="25.5" customHeight="1">
      <c r="A33" s="80" t="s">
        <v>322</v>
      </c>
      <c r="B33" s="196"/>
      <c r="C33" s="133">
        <v>0.7</v>
      </c>
      <c r="D33" s="3" t="s">
        <v>9</v>
      </c>
      <c r="E33" s="127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136"/>
      <c r="T33" s="136"/>
      <c r="U33" s="136"/>
      <c r="V33" s="136"/>
      <c r="W33" s="136"/>
      <c r="X33" s="160">
        <f t="shared" si="12"/>
        <v>0</v>
      </c>
      <c r="Y33" s="136"/>
      <c r="Z33" s="93">
        <f>$X$33*0.7</f>
        <v>0</v>
      </c>
      <c r="AA33" s="169"/>
      <c r="AB33" s="136"/>
      <c r="AC33" s="147"/>
    </row>
    <row r="34" spans="1:29" s="1" customFormat="1" ht="25.5" customHeight="1">
      <c r="A34" s="80" t="s">
        <v>323</v>
      </c>
      <c r="B34" s="196"/>
      <c r="C34" s="133">
        <v>0.75</v>
      </c>
      <c r="D34" s="3" t="s">
        <v>21</v>
      </c>
      <c r="E34" s="134"/>
      <c r="F34" s="94"/>
      <c r="G34" s="136"/>
      <c r="H34" s="93">
        <f t="shared" si="11"/>
        <v>0</v>
      </c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136"/>
      <c r="T34" s="136"/>
      <c r="U34" s="136"/>
      <c r="V34" s="136"/>
      <c r="W34" s="136"/>
      <c r="X34" s="160">
        <f t="shared" si="12"/>
        <v>0</v>
      </c>
      <c r="Y34" s="136"/>
      <c r="Z34" s="93">
        <f>$X$34*0.75</f>
        <v>0</v>
      </c>
      <c r="AA34" s="169"/>
      <c r="AB34" s="136"/>
      <c r="AC34" s="147"/>
    </row>
    <row r="35" spans="1:29" s="1" customFormat="1" ht="25.5" customHeight="1">
      <c r="A35" s="80" t="s">
        <v>324</v>
      </c>
      <c r="B35" s="196"/>
      <c r="C35" s="133">
        <v>1</v>
      </c>
      <c r="D35" s="3" t="s">
        <v>22</v>
      </c>
      <c r="E35" s="134"/>
      <c r="F35" s="94"/>
      <c r="G35" s="136"/>
      <c r="H35" s="93">
        <f t="shared" si="11"/>
        <v>0</v>
      </c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136"/>
      <c r="T35" s="136"/>
      <c r="U35" s="136"/>
      <c r="V35" s="136"/>
      <c r="W35" s="136"/>
      <c r="X35" s="160">
        <f t="shared" si="12"/>
        <v>0</v>
      </c>
      <c r="Y35" s="136"/>
      <c r="Z35" s="93">
        <f>$X$35*1</f>
        <v>0</v>
      </c>
      <c r="AA35" s="169"/>
      <c r="AB35" s="136"/>
      <c r="AC35" s="147"/>
    </row>
    <row r="36" spans="1:29" s="1" customFormat="1" ht="25.5" customHeight="1">
      <c r="A36" s="80" t="s">
        <v>325</v>
      </c>
      <c r="B36" s="196"/>
      <c r="C36" s="133">
        <v>1.5</v>
      </c>
      <c r="D36" s="3" t="s">
        <v>23</v>
      </c>
      <c r="E36" s="134"/>
      <c r="F36" s="94"/>
      <c r="G36" s="136"/>
      <c r="H36" s="93">
        <f t="shared" si="11"/>
        <v>0</v>
      </c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136"/>
      <c r="T36" s="136"/>
      <c r="U36" s="136"/>
      <c r="V36" s="136"/>
      <c r="W36" s="136"/>
      <c r="X36" s="160">
        <f t="shared" si="12"/>
        <v>0</v>
      </c>
      <c r="Y36" s="136"/>
      <c r="Z36" s="93">
        <f>$X$36*1.5</f>
        <v>0</v>
      </c>
      <c r="AA36" s="169"/>
      <c r="AB36" s="136"/>
      <c r="AC36" s="147"/>
    </row>
    <row r="37" spans="1:29" s="1" customFormat="1" ht="25.5" customHeight="1">
      <c r="A37" s="80" t="s">
        <v>326</v>
      </c>
      <c r="B37" s="196"/>
      <c r="C37" s="133">
        <v>2.5</v>
      </c>
      <c r="D37" s="3" t="s">
        <v>24</v>
      </c>
      <c r="E37" s="134"/>
      <c r="F37" s="94"/>
      <c r="G37" s="136"/>
      <c r="H37" s="93">
        <f t="shared" si="11"/>
        <v>0</v>
      </c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136"/>
      <c r="T37" s="136"/>
      <c r="U37" s="136"/>
      <c r="V37" s="136"/>
      <c r="W37" s="136"/>
      <c r="X37" s="160">
        <f t="shared" si="12"/>
        <v>0</v>
      </c>
      <c r="Y37" s="136"/>
      <c r="Z37" s="93">
        <f>$X$37*2.5</f>
        <v>0</v>
      </c>
      <c r="AA37" s="169"/>
      <c r="AB37" s="136"/>
      <c r="AC37" s="147"/>
    </row>
    <row r="38" spans="1:29" s="1" customFormat="1" ht="25.5" customHeight="1">
      <c r="A38" s="80" t="s">
        <v>327</v>
      </c>
      <c r="B38" s="196"/>
      <c r="C38" s="133">
        <v>3.7</v>
      </c>
      <c r="D38" s="3" t="s">
        <v>25</v>
      </c>
      <c r="E38" s="134"/>
      <c r="F38" s="94"/>
      <c r="G38" s="136"/>
      <c r="H38" s="93">
        <f t="shared" si="11"/>
        <v>0</v>
      </c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136"/>
      <c r="T38" s="136"/>
      <c r="U38" s="136"/>
      <c r="V38" s="136"/>
      <c r="W38" s="136"/>
      <c r="X38" s="160">
        <f t="shared" si="12"/>
        <v>0</v>
      </c>
      <c r="Y38" s="136"/>
      <c r="Z38" s="93">
        <f>$X$38*3.7</f>
        <v>0</v>
      </c>
      <c r="AA38" s="168"/>
      <c r="AB38" s="136"/>
      <c r="AC38" s="147"/>
    </row>
    <row r="39" spans="1:29" s="1" customFormat="1" ht="25.5" customHeight="1">
      <c r="A39" s="80" t="s">
        <v>328</v>
      </c>
      <c r="B39" s="196"/>
      <c r="C39" s="133">
        <v>12.5</v>
      </c>
      <c r="D39" s="3" t="s">
        <v>26</v>
      </c>
      <c r="E39" s="134"/>
      <c r="F39" s="94"/>
      <c r="G39" s="136"/>
      <c r="H39" s="93">
        <f t="shared" si="11"/>
        <v>0</v>
      </c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136"/>
      <c r="T39" s="136"/>
      <c r="U39" s="136"/>
      <c r="V39" s="136"/>
      <c r="W39" s="136"/>
      <c r="X39" s="160">
        <f t="shared" si="12"/>
        <v>0</v>
      </c>
      <c r="Y39" s="136"/>
      <c r="Z39" s="93">
        <f>$X$39*12.5</f>
        <v>0</v>
      </c>
      <c r="AA39" s="169"/>
      <c r="AB39" s="136"/>
      <c r="AC39" s="147"/>
    </row>
    <row r="40" spans="1:29" s="1" customFormat="1" ht="27.75" customHeight="1">
      <c r="A40" s="80" t="s">
        <v>329</v>
      </c>
      <c r="B40" s="196"/>
      <c r="C40" s="133" t="s">
        <v>47</v>
      </c>
      <c r="D40" s="3" t="s">
        <v>27</v>
      </c>
      <c r="E40" s="134"/>
      <c r="F40" s="94"/>
      <c r="G40" s="136"/>
      <c r="H40" s="93">
        <f>E40+G40</f>
        <v>0</v>
      </c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136"/>
      <c r="T40" s="136"/>
      <c r="U40" s="136"/>
      <c r="V40" s="136"/>
      <c r="W40" s="136"/>
      <c r="X40" s="160">
        <f t="shared" si="12"/>
        <v>0</v>
      </c>
      <c r="Y40" s="136"/>
      <c r="Z40" s="136"/>
      <c r="AA40" s="136"/>
      <c r="AB40" s="136"/>
      <c r="AC40" s="147"/>
    </row>
    <row r="41" spans="1:29" s="1" customFormat="1" ht="27.75" customHeight="1">
      <c r="A41" s="80" t="s">
        <v>330</v>
      </c>
      <c r="B41" s="196"/>
      <c r="C41" s="133" t="s">
        <v>97</v>
      </c>
      <c r="D41" s="3" t="s">
        <v>98</v>
      </c>
      <c r="E41" s="143"/>
      <c r="F41" s="103"/>
      <c r="G41" s="145"/>
      <c r="H41" s="93">
        <f t="shared" ref="H41:H44" si="13">E41+G41</f>
        <v>0</v>
      </c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36"/>
      <c r="T41" s="145"/>
      <c r="U41" s="145"/>
      <c r="V41" s="145"/>
      <c r="W41" s="145"/>
      <c r="X41" s="145"/>
      <c r="Y41" s="145"/>
      <c r="Z41" s="145"/>
      <c r="AA41" s="145"/>
      <c r="AB41" s="103"/>
      <c r="AC41" s="95"/>
    </row>
    <row r="42" spans="1:29" s="1" customFormat="1" ht="27.75" customHeight="1">
      <c r="A42" s="80" t="s">
        <v>331</v>
      </c>
      <c r="B42" s="196"/>
      <c r="C42" s="133" t="s">
        <v>102</v>
      </c>
      <c r="D42" s="3" t="s">
        <v>103</v>
      </c>
      <c r="E42" s="143"/>
      <c r="F42" s="103"/>
      <c r="G42" s="145"/>
      <c r="H42" s="93">
        <f t="shared" si="13"/>
        <v>0</v>
      </c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36"/>
      <c r="T42" s="145"/>
      <c r="U42" s="145"/>
      <c r="V42" s="145"/>
      <c r="W42" s="145"/>
      <c r="X42" s="145"/>
      <c r="Y42" s="145"/>
      <c r="Z42" s="145"/>
      <c r="AA42" s="103"/>
      <c r="AB42" s="103"/>
      <c r="AC42" s="95"/>
    </row>
    <row r="43" spans="1:29" s="1" customFormat="1" ht="27.75" customHeight="1">
      <c r="A43" s="80" t="s">
        <v>332</v>
      </c>
      <c r="B43" s="196"/>
      <c r="C43" s="133" t="s">
        <v>99</v>
      </c>
      <c r="D43" s="3" t="s">
        <v>100</v>
      </c>
      <c r="E43" s="143"/>
      <c r="F43" s="103"/>
      <c r="G43" s="145"/>
      <c r="H43" s="93">
        <f t="shared" si="13"/>
        <v>0</v>
      </c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36"/>
      <c r="T43" s="145"/>
      <c r="U43" s="145"/>
      <c r="V43" s="145"/>
      <c r="W43" s="145"/>
      <c r="X43" s="145"/>
      <c r="Y43" s="145"/>
      <c r="Z43" s="145"/>
      <c r="AA43" s="145"/>
      <c r="AB43" s="103"/>
      <c r="AC43" s="95"/>
    </row>
    <row r="44" spans="1:29" s="1" customFormat="1" ht="27.75" customHeight="1" thickBot="1">
      <c r="A44" s="80" t="s">
        <v>333</v>
      </c>
      <c r="B44" s="197"/>
      <c r="C44" s="133" t="s">
        <v>104</v>
      </c>
      <c r="D44" s="3" t="s">
        <v>105</v>
      </c>
      <c r="E44" s="144"/>
      <c r="F44" s="104"/>
      <c r="G44" s="146"/>
      <c r="H44" s="105">
        <f t="shared" si="13"/>
        <v>0</v>
      </c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70"/>
      <c r="T44" s="146"/>
      <c r="U44" s="146"/>
      <c r="V44" s="146"/>
      <c r="W44" s="146"/>
      <c r="X44" s="146"/>
      <c r="Y44" s="146"/>
      <c r="Z44" s="146"/>
      <c r="AA44" s="104"/>
      <c r="AB44" s="104"/>
      <c r="AC44" s="106"/>
    </row>
  </sheetData>
  <sheetProtection password="D86F" sheet="1" objects="1" scenarios="1"/>
  <mergeCells count="26">
    <mergeCell ref="B10:B44"/>
    <mergeCell ref="G6:G8"/>
    <mergeCell ref="H6:H8"/>
    <mergeCell ref="O6:O8"/>
    <mergeCell ref="X6:X8"/>
    <mergeCell ref="T6:W6"/>
    <mergeCell ref="S6:S8"/>
    <mergeCell ref="M7:N7"/>
    <mergeCell ref="I6:N6"/>
    <mergeCell ref="Q7:R7"/>
    <mergeCell ref="P6:R6"/>
    <mergeCell ref="K7:L7"/>
    <mergeCell ref="AB7:AB8"/>
    <mergeCell ref="AC7:AC8"/>
    <mergeCell ref="B2:AC2"/>
    <mergeCell ref="Z6:Z8"/>
    <mergeCell ref="AA6:AA8"/>
    <mergeCell ref="F7:F8"/>
    <mergeCell ref="P7:P8"/>
    <mergeCell ref="T7:T8"/>
    <mergeCell ref="U7:U8"/>
    <mergeCell ref="V7:V8"/>
    <mergeCell ref="W7:W8"/>
    <mergeCell ref="E5:AC5"/>
    <mergeCell ref="E6:F6"/>
    <mergeCell ref="I7:J7"/>
  </mergeCells>
  <conditionalFormatting sqref="C17:C18">
    <cfRule type="cellIs" dxfId="13" priority="2" stopIfTrue="1" operator="equal">
      <formula>#REF!</formula>
    </cfRule>
  </conditionalFormatting>
  <conditionalFormatting sqref="C20:C24 C26:C44">
    <cfRule type="cellIs" dxfId="12" priority="1" stopIfTrue="1" operator="equal">
      <formula>#REF!</formula>
    </cfRule>
  </conditionalFormatting>
  <dataValidations count="22">
    <dataValidation type="whole" operator="lessThanOrEqual" allowBlank="1" showInputMessage="1" showErrorMessage="1" error="Value must less than or equal to r70c10" sqref="F17">
      <formula1>E17</formula1>
    </dataValidation>
    <dataValidation type="whole" operator="greaterThanOrEqual" allowBlank="1" showInputMessage="1" showErrorMessage="1" error="Value must be greater than or equal to r80c20" sqref="E18">
      <formula1>F18</formula1>
    </dataValidation>
    <dataValidation type="whole" operator="lessThanOrEqual" allowBlank="1" showInputMessage="1" showErrorMessage="1" error="Value must less than or equal to r80c10" sqref="F18">
      <formula1>E18</formula1>
    </dataValidation>
    <dataValidation type="decimal" operator="lessThanOrEqual" allowBlank="1" showInputMessage="1" showErrorMessage="1" error="A negative figure is to be reported" prompt="A negative figure is to be reported" sqref="G17:G18 I17:M18">
      <formula1>0</formula1>
    </dataValidation>
    <dataValidation type="decimal" operator="greaterThanOrEqual" allowBlank="1" showInputMessage="1" showErrorMessage="1" error="A positive figure is to be reported" prompt="A positive figure is to be reported" sqref="N17:N18">
      <formula1>0</formula1>
    </dataValidation>
    <dataValidation type="decimal" operator="lessThanOrEqual" allowBlank="1" showInputMessage="1" showErrorMessage="1" error="A negative figure is to be reported " prompt="A negative figure is to be reported" sqref="Q17:Q18">
      <formula1>0</formula1>
    </dataValidation>
    <dataValidation allowBlank="1" showInputMessage="1" showErrorMessage="1" prompt="If there is no SME-supporting factor, then cell AA39 must be equal to cell Z39" sqref="AA39"/>
    <dataValidation allowBlank="1" showInputMessage="1" showErrorMessage="1" prompt="If there is no SME-supporting factor, then cell AA38 must be equal to cell Z38" sqref="AA38"/>
    <dataValidation allowBlank="1" showInputMessage="1" showErrorMessage="1" prompt="If there is no SME-supporting factor, then cell AA37 must be equal to cell Z37" sqref="AA37"/>
    <dataValidation allowBlank="1" showInputMessage="1" showErrorMessage="1" prompt="If there is no SME-supporting factor, then cell AA36 must be equal to cell Z36" sqref="AA36"/>
    <dataValidation allowBlank="1" showInputMessage="1" showErrorMessage="1" prompt="If there is no SME-supporting factor, then cell AA35 must be equal to cell Z35" sqref="AA35"/>
    <dataValidation allowBlank="1" showInputMessage="1" showErrorMessage="1" prompt="If there is no SME-supporting factor, then cell AA34 must be equal to cell Z34" sqref="AA34"/>
    <dataValidation allowBlank="1" showInputMessage="1" showErrorMessage="1" prompt="If there is no SME-supporting factor, then cell AA33 must be equal to cell Z33" sqref="AA33"/>
    <dataValidation allowBlank="1" showInputMessage="1" showErrorMessage="1" prompt="If there is no SME-supporting factor, then cell AA32 must be equal to cell Z32" sqref="AA32"/>
    <dataValidation allowBlank="1" showInputMessage="1" showErrorMessage="1" prompt="If there is no SME-supporting factor, then cell AA31 must be equal to cell Z31_x000a_" sqref="AA31"/>
    <dataValidation allowBlank="1" showInputMessage="1" showErrorMessage="1" prompt="If there is no SME-supporting factor, then cell AA30 must be equal to cell Z30" sqref="AA30"/>
    <dataValidation allowBlank="1" showInputMessage="1" showErrorMessage="1" prompt="If there is no SME-supporting factor, then cell AA29 must be equal to cell Z29" sqref="AA29"/>
    <dataValidation allowBlank="1" showInputMessage="1" showErrorMessage="1" prompt="If there is no SME-supporting factor, then cell AA28 must be equal to cell Z28_x000a_" sqref="AA28"/>
    <dataValidation allowBlank="1" showInputMessage="1" showErrorMessage="1" prompt="If there is no SME-supporting factor, then cell AA27 must be equal to cell Z27" sqref="AA27"/>
    <dataValidation allowBlank="1" showInputMessage="1" showErrorMessage="1" prompt="If there is no SME-supporting factor, then cell AA26 must be equal to cell Z26" sqref="AA26"/>
    <dataValidation allowBlank="1" showInputMessage="1" showErrorMessage="1" prompt="If there is no SME-supporting factor, then cell AA40 must be equal to cell Z40" sqref="AA40"/>
    <dataValidation type="decimal" operator="greaterThanOrEqual" allowBlank="1" showInputMessage="1" showErrorMessage="1" error="Value must be greater than or equal to r70c20" sqref="E17">
      <formula1>F17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17">
    <outlinePr summaryBelow="0" summaryRight="0"/>
  </sheetPr>
  <dimension ref="A2:AC44"/>
  <sheetViews>
    <sheetView topLeftCell="L1" zoomScale="50" zoomScaleNormal="50" workbookViewId="0">
      <selection activeCell="Y12" sqref="Y12"/>
    </sheetView>
  </sheetViews>
  <sheetFormatPr defaultColWidth="9.140625" defaultRowHeight="15"/>
  <cols>
    <col min="1" max="1" width="3.85546875" style="157" customWidth="1"/>
    <col min="2" max="2" width="5.7109375" customWidth="1"/>
    <col min="3" max="3" width="60.7109375" customWidth="1"/>
    <col min="4" max="4" width="4" bestFit="1" customWidth="1"/>
    <col min="5" max="24" width="20.7109375" customWidth="1"/>
    <col min="25" max="25" width="20.7109375" style="1" customWidth="1"/>
    <col min="26" max="29" width="20.7109375" customWidth="1"/>
  </cols>
  <sheetData>
    <row r="2" spans="1:29">
      <c r="B2" s="183" t="s">
        <v>106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5"/>
    </row>
    <row r="4" spans="1:29">
      <c r="A4" s="158" t="s">
        <v>270</v>
      </c>
      <c r="C4" s="4" t="s">
        <v>84</v>
      </c>
    </row>
    <row r="5" spans="1:29" ht="15.75" thickBot="1">
      <c r="E5" s="198" t="s">
        <v>69</v>
      </c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</row>
    <row r="6" spans="1:29" ht="60" customHeight="1">
      <c r="E6" s="188" t="s">
        <v>28</v>
      </c>
      <c r="F6" s="199"/>
      <c r="G6" s="214" t="s">
        <v>53</v>
      </c>
      <c r="H6" s="214" t="s">
        <v>39</v>
      </c>
      <c r="I6" s="203" t="s">
        <v>40</v>
      </c>
      <c r="J6" s="204"/>
      <c r="K6" s="204"/>
      <c r="L6" s="204"/>
      <c r="M6" s="204"/>
      <c r="N6" s="205"/>
      <c r="O6" s="214" t="s">
        <v>67</v>
      </c>
      <c r="P6" s="208" t="s">
        <v>55</v>
      </c>
      <c r="Q6" s="209"/>
      <c r="R6" s="210"/>
      <c r="S6" s="211" t="s">
        <v>45</v>
      </c>
      <c r="T6" s="211" t="s">
        <v>46</v>
      </c>
      <c r="U6" s="212"/>
      <c r="V6" s="212"/>
      <c r="W6" s="213"/>
      <c r="X6" s="219" t="s">
        <v>29</v>
      </c>
      <c r="Y6" s="82"/>
      <c r="Z6" s="188" t="s">
        <v>59</v>
      </c>
      <c r="AA6" s="188" t="s">
        <v>60</v>
      </c>
      <c r="AB6" s="88"/>
      <c r="AC6" s="89"/>
    </row>
    <row r="7" spans="1:29" ht="57">
      <c r="E7" s="83"/>
      <c r="F7" s="190" t="s">
        <v>36</v>
      </c>
      <c r="G7" s="215"/>
      <c r="H7" s="216"/>
      <c r="I7" s="200" t="s">
        <v>41</v>
      </c>
      <c r="J7" s="201"/>
      <c r="K7" s="200" t="s">
        <v>33</v>
      </c>
      <c r="L7" s="202"/>
      <c r="M7" s="200" t="s">
        <v>42</v>
      </c>
      <c r="N7" s="202"/>
      <c r="O7" s="215"/>
      <c r="P7" s="193" t="s">
        <v>56</v>
      </c>
      <c r="Q7" s="206" t="s">
        <v>44</v>
      </c>
      <c r="R7" s="207"/>
      <c r="S7" s="217"/>
      <c r="T7" s="186">
        <v>0</v>
      </c>
      <c r="U7" s="186">
        <v>0.2</v>
      </c>
      <c r="V7" s="186">
        <v>0.5</v>
      </c>
      <c r="W7" s="186">
        <v>1</v>
      </c>
      <c r="X7" s="220"/>
      <c r="Y7" s="83" t="s">
        <v>101</v>
      </c>
      <c r="Z7" s="189"/>
      <c r="AA7" s="189"/>
      <c r="AB7" s="190" t="s">
        <v>50</v>
      </c>
      <c r="AC7" s="191" t="s">
        <v>48</v>
      </c>
    </row>
    <row r="8" spans="1:29" ht="42.75">
      <c r="E8" s="83"/>
      <c r="F8" s="189"/>
      <c r="G8" s="215"/>
      <c r="H8" s="216"/>
      <c r="I8" s="84" t="s">
        <v>63</v>
      </c>
      <c r="J8" s="84" t="s">
        <v>64</v>
      </c>
      <c r="K8" s="85" t="s">
        <v>65</v>
      </c>
      <c r="L8" s="85" t="s">
        <v>66</v>
      </c>
      <c r="M8" s="85" t="s">
        <v>54</v>
      </c>
      <c r="N8" s="85" t="s">
        <v>43</v>
      </c>
      <c r="O8" s="215"/>
      <c r="P8" s="194"/>
      <c r="Q8" s="86"/>
      <c r="R8" s="87" t="s">
        <v>57</v>
      </c>
      <c r="S8" s="218"/>
      <c r="T8" s="187"/>
      <c r="U8" s="187"/>
      <c r="V8" s="187"/>
      <c r="W8" s="187"/>
      <c r="X8" s="220"/>
      <c r="Y8" s="83"/>
      <c r="Z8" s="189"/>
      <c r="AA8" s="189"/>
      <c r="AB8" s="189"/>
      <c r="AC8" s="192"/>
    </row>
    <row r="9" spans="1:29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  <c r="L9" s="2" t="s">
        <v>17</v>
      </c>
      <c r="M9" s="2" t="s">
        <v>18</v>
      </c>
      <c r="N9" s="2" t="s">
        <v>19</v>
      </c>
      <c r="O9" s="2" t="s">
        <v>0</v>
      </c>
      <c r="P9" s="2" t="s">
        <v>1</v>
      </c>
      <c r="Q9" s="2" t="s">
        <v>2</v>
      </c>
      <c r="R9" s="2" t="s">
        <v>3</v>
      </c>
      <c r="S9" s="2" t="s">
        <v>4</v>
      </c>
      <c r="T9" s="2" t="s">
        <v>5</v>
      </c>
      <c r="U9" s="2" t="s">
        <v>6</v>
      </c>
      <c r="V9" s="2" t="s">
        <v>7</v>
      </c>
      <c r="W9" s="2" t="s">
        <v>20</v>
      </c>
      <c r="X9" s="2" t="s">
        <v>8</v>
      </c>
      <c r="Y9" s="2" t="s">
        <v>9</v>
      </c>
      <c r="Z9" s="2" t="s">
        <v>58</v>
      </c>
      <c r="AA9" s="2" t="s">
        <v>21</v>
      </c>
      <c r="AB9" s="2" t="s">
        <v>22</v>
      </c>
      <c r="AC9" s="2" t="s">
        <v>23</v>
      </c>
    </row>
    <row r="10" spans="1:29" s="1" customFormat="1" ht="25.5" customHeight="1">
      <c r="A10" s="158" t="s">
        <v>110</v>
      </c>
      <c r="B10" s="195" t="s">
        <v>68</v>
      </c>
      <c r="C10" s="130" t="s">
        <v>35</v>
      </c>
      <c r="D10" s="3" t="s">
        <v>10</v>
      </c>
      <c r="E10" s="124">
        <f>IF(ROUND(SUM($E$26:$E$32,$E$34:$E$40),0)=ROUND(SUM($E$17:$E$18,$E$20,$E$22,$E$24),0),ROUND(SUM($E$26:$E$32,$E$34:$E$40),0),"ERROR")</f>
        <v>0</v>
      </c>
      <c r="F10" s="90"/>
      <c r="G10" s="91">
        <f>IF(ROUND(SUM($G$26:$G$32,$G$34:$G$40),0)=ROUND(SUM($G$17:$G$18,$G$20,$G$22,$G$24),0),ROUND(SUM($G$26:$G$32,$G$34:$G$40),0),"ERROR")</f>
        <v>0</v>
      </c>
      <c r="H10" s="91">
        <f>IF(ROUND(SUM($H$26:$H$32,$H$34:$H$40),0)=ROUND(SUM($H$17:$H$18,$H$20,$H$22,$H$24),0),ROUND(SUM($H$26:$H$32,$H$34:$H$40),0),"ERROR")</f>
        <v>0</v>
      </c>
      <c r="I10" s="91">
        <f>SUM(I17:I18,I20,I22,I24)</f>
        <v>0</v>
      </c>
      <c r="J10" s="91">
        <f>SUM(J17:J18,J20,J22,J24)</f>
        <v>0</v>
      </c>
      <c r="K10" s="91">
        <f>SUM(K17:K18,K20,K22,K24)</f>
        <v>0</v>
      </c>
      <c r="L10" s="91">
        <f>SUM(L17:L18,L20,L22,L24)</f>
        <v>0</v>
      </c>
      <c r="M10" s="140">
        <f>SUM(I10:L10)</f>
        <v>0</v>
      </c>
      <c r="N10" s="91">
        <f>SUM(N17:N18,N20,N22,N24)</f>
        <v>0</v>
      </c>
      <c r="O10" s="91">
        <f>IF(ROUND(SUM($H$10,$M$10,$N$10),0)=ROUND(SUM($O$17:$O$18,$O$20,$O$22,$O$24),0),ROUND(SUM($H$10,$M$10,$N$10),0),"ERROR")</f>
        <v>0</v>
      </c>
      <c r="P10" s="91">
        <f>SUM(P17:P18,P20,P22,P24)</f>
        <v>0</v>
      </c>
      <c r="Q10" s="91">
        <f>SUM(Q17:Q18,Q20,Q22,Q24)</f>
        <v>0</v>
      </c>
      <c r="R10" s="91">
        <f>SUM(R17:R18,R20,R22,R24)</f>
        <v>0</v>
      </c>
      <c r="S10" s="91">
        <f>IF(ROUND(SUM(S26:S40),0)=ROUND(SUM(S17:S18,S20,S22,S24),0),ROUND(SUM(S26:S40),0),"ERROR")</f>
        <v>0</v>
      </c>
      <c r="T10" s="91">
        <f>IF(ROUND(SUM(T26:T40),0)=ROUND(T18,0),ROUND(SUM(T26:T40),0),"ERROR")</f>
        <v>0</v>
      </c>
      <c r="U10" s="91">
        <f>IF(ROUND(SUM(U26:U40),0)=ROUND(U18,0),ROUND(SUM(U26:U40),0),"ERROR")</f>
        <v>0</v>
      </c>
      <c r="V10" s="91">
        <f>IF(ROUND(SUM(V26:V40),0)=ROUND(V18,0),ROUND(SUM(V26:V40),0),"ERROR")</f>
        <v>0</v>
      </c>
      <c r="W10" s="91">
        <f>IF(ROUND(SUM(W26:W40),0)=ROUND(W18,0),ROUND(SUM(W26:W40),0),"ERROR")</f>
        <v>0</v>
      </c>
      <c r="X10" s="159">
        <f t="shared" ref="X10" si="0">S10-T10-(0.8*U10)-(0.5*V10)</f>
        <v>0</v>
      </c>
      <c r="Y10" s="91">
        <f>SUM(Y17:Y18,Y20,Y22,Y24)</f>
        <v>0</v>
      </c>
      <c r="Z10" s="91">
        <f>IF(ROUND(SUM(Z26:Z40),0)=ROUND(SUM(Z17:Z18,Z20,Z22,Z24),0),ROUND(SUM(Z26:Z40),0),"ERROR")</f>
        <v>0</v>
      </c>
      <c r="AA10" s="91">
        <f>SUM(AA26:AA40)</f>
        <v>0</v>
      </c>
      <c r="AB10" s="140"/>
      <c r="AC10" s="141"/>
    </row>
    <row r="11" spans="1:29" s="1" customFormat="1" ht="25.5" customHeight="1">
      <c r="A11" s="158" t="s">
        <v>271</v>
      </c>
      <c r="B11" s="196"/>
      <c r="C11" s="131" t="s">
        <v>34</v>
      </c>
      <c r="D11" s="3" t="s">
        <v>11</v>
      </c>
      <c r="E11" s="134"/>
      <c r="F11" s="92"/>
      <c r="G11" s="136"/>
      <c r="H11" s="93">
        <f t="shared" ref="H11:H15" si="1">E11+G11</f>
        <v>0</v>
      </c>
      <c r="I11" s="136"/>
      <c r="J11" s="136"/>
      <c r="K11" s="136"/>
      <c r="L11" s="136"/>
      <c r="M11" s="136"/>
      <c r="N11" s="136"/>
      <c r="O11" s="93">
        <f t="shared" ref="O11:O15" si="2">SUM(H11,M11:N11)</f>
        <v>0</v>
      </c>
      <c r="P11" s="136"/>
      <c r="Q11" s="136"/>
      <c r="R11" s="136"/>
      <c r="S11" s="93">
        <f>SUM(O11:Q11)</f>
        <v>0</v>
      </c>
      <c r="T11" s="136"/>
      <c r="U11" s="136"/>
      <c r="V11" s="136"/>
      <c r="W11" s="136"/>
      <c r="X11" s="160">
        <f t="shared" ref="X11:X15" si="3">S11-T11-(0.8*U11)-(0.5*V11)</f>
        <v>0</v>
      </c>
      <c r="Y11" s="136"/>
      <c r="Z11" s="136"/>
      <c r="AA11" s="138"/>
      <c r="AB11" s="94"/>
      <c r="AC11" s="95"/>
    </row>
    <row r="12" spans="1:29" s="1" customFormat="1" ht="25.5" customHeight="1">
      <c r="A12" s="158" t="s">
        <v>272</v>
      </c>
      <c r="B12" s="196"/>
      <c r="C12" s="132" t="s">
        <v>61</v>
      </c>
      <c r="D12" s="3" t="s">
        <v>12</v>
      </c>
      <c r="E12" s="134"/>
      <c r="F12" s="92"/>
      <c r="G12" s="136"/>
      <c r="H12" s="93">
        <f t="shared" si="1"/>
        <v>0</v>
      </c>
      <c r="I12" s="136"/>
      <c r="J12" s="136"/>
      <c r="K12" s="136"/>
      <c r="L12" s="136"/>
      <c r="M12" s="136"/>
      <c r="N12" s="136"/>
      <c r="O12" s="93">
        <f t="shared" si="2"/>
        <v>0</v>
      </c>
      <c r="P12" s="136"/>
      <c r="Q12" s="136"/>
      <c r="R12" s="136"/>
      <c r="S12" s="93">
        <f t="shared" ref="S12:S15" si="4">SUM(O12:Q12)</f>
        <v>0</v>
      </c>
      <c r="T12" s="136"/>
      <c r="U12" s="136"/>
      <c r="V12" s="136"/>
      <c r="W12" s="136"/>
      <c r="X12" s="160">
        <f t="shared" si="3"/>
        <v>0</v>
      </c>
      <c r="Y12" s="136"/>
      <c r="Z12" s="136"/>
      <c r="AA12" s="138"/>
      <c r="AB12" s="94"/>
      <c r="AC12" s="95"/>
    </row>
    <row r="13" spans="1:29" s="1" customFormat="1" ht="28.5">
      <c r="A13" s="158" t="s">
        <v>273</v>
      </c>
      <c r="B13" s="196"/>
      <c r="C13" s="131" t="s">
        <v>49</v>
      </c>
      <c r="D13" s="3" t="s">
        <v>13</v>
      </c>
      <c r="E13" s="134"/>
      <c r="F13" s="92"/>
      <c r="G13" s="136"/>
      <c r="H13" s="93">
        <f t="shared" si="1"/>
        <v>0</v>
      </c>
      <c r="I13" s="136"/>
      <c r="J13" s="136"/>
      <c r="K13" s="136"/>
      <c r="L13" s="136"/>
      <c r="M13" s="136"/>
      <c r="N13" s="136"/>
      <c r="O13" s="93">
        <f t="shared" si="2"/>
        <v>0</v>
      </c>
      <c r="P13" s="136"/>
      <c r="Q13" s="136"/>
      <c r="R13" s="136"/>
      <c r="S13" s="93">
        <f t="shared" si="4"/>
        <v>0</v>
      </c>
      <c r="T13" s="136"/>
      <c r="U13" s="136"/>
      <c r="V13" s="136"/>
      <c r="W13" s="136"/>
      <c r="X13" s="160">
        <f t="shared" si="3"/>
        <v>0</v>
      </c>
      <c r="Y13" s="136"/>
      <c r="Z13" s="136"/>
      <c r="AA13" s="138"/>
      <c r="AB13" s="94"/>
      <c r="AC13" s="95"/>
    </row>
    <row r="14" spans="1:29" s="1" customFormat="1" ht="28.5">
      <c r="A14" s="158" t="s">
        <v>274</v>
      </c>
      <c r="B14" s="196"/>
      <c r="C14" s="131" t="s">
        <v>51</v>
      </c>
      <c r="D14" s="3" t="s">
        <v>14</v>
      </c>
      <c r="E14" s="134"/>
      <c r="F14" s="92"/>
      <c r="G14" s="136"/>
      <c r="H14" s="93">
        <f t="shared" si="1"/>
        <v>0</v>
      </c>
      <c r="I14" s="136"/>
      <c r="J14" s="136"/>
      <c r="K14" s="136"/>
      <c r="L14" s="136"/>
      <c r="M14" s="136"/>
      <c r="N14" s="136"/>
      <c r="O14" s="93">
        <f t="shared" si="2"/>
        <v>0</v>
      </c>
      <c r="P14" s="136"/>
      <c r="Q14" s="136"/>
      <c r="R14" s="136"/>
      <c r="S14" s="93">
        <f t="shared" si="4"/>
        <v>0</v>
      </c>
      <c r="T14" s="136"/>
      <c r="U14" s="136"/>
      <c r="V14" s="136"/>
      <c r="W14" s="136"/>
      <c r="X14" s="160">
        <f t="shared" si="3"/>
        <v>0</v>
      </c>
      <c r="Y14" s="136"/>
      <c r="Z14" s="136"/>
      <c r="AA14" s="138"/>
      <c r="AB14" s="94"/>
      <c r="AC14" s="95"/>
    </row>
    <row r="15" spans="1:29" s="1" customFormat="1" ht="42.75">
      <c r="A15" s="158" t="s">
        <v>275</v>
      </c>
      <c r="B15" s="196"/>
      <c r="C15" s="131" t="s">
        <v>52</v>
      </c>
      <c r="D15" s="3" t="s">
        <v>15</v>
      </c>
      <c r="E15" s="135"/>
      <c r="F15" s="96"/>
      <c r="G15" s="137"/>
      <c r="H15" s="97">
        <f t="shared" si="1"/>
        <v>0</v>
      </c>
      <c r="I15" s="137"/>
      <c r="J15" s="137"/>
      <c r="K15" s="137"/>
      <c r="L15" s="137"/>
      <c r="M15" s="137"/>
      <c r="N15" s="137"/>
      <c r="O15" s="97">
        <f t="shared" si="2"/>
        <v>0</v>
      </c>
      <c r="P15" s="137"/>
      <c r="Q15" s="137"/>
      <c r="R15" s="137"/>
      <c r="S15" s="97">
        <f t="shared" si="4"/>
        <v>0</v>
      </c>
      <c r="T15" s="137"/>
      <c r="U15" s="137"/>
      <c r="V15" s="137"/>
      <c r="W15" s="137"/>
      <c r="X15" s="161">
        <f t="shared" si="3"/>
        <v>0</v>
      </c>
      <c r="Y15" s="137"/>
      <c r="Z15" s="137"/>
      <c r="AA15" s="139"/>
      <c r="AB15" s="98"/>
      <c r="AC15" s="99"/>
    </row>
    <row r="16" spans="1:29" s="1" customFormat="1">
      <c r="A16" s="157"/>
      <c r="B16" s="196"/>
      <c r="C16" s="81" t="s">
        <v>70</v>
      </c>
      <c r="D16" s="129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65"/>
      <c r="Y16" s="108"/>
      <c r="Z16" s="107"/>
      <c r="AA16" s="107"/>
      <c r="AB16" s="107"/>
      <c r="AC16" s="108"/>
    </row>
    <row r="17" spans="1:29" s="1" customFormat="1" ht="30" customHeight="1">
      <c r="A17" s="158" t="s">
        <v>276</v>
      </c>
      <c r="B17" s="196"/>
      <c r="C17" s="133" t="s">
        <v>37</v>
      </c>
      <c r="D17" s="3" t="s">
        <v>16</v>
      </c>
      <c r="E17" s="125"/>
      <c r="F17" s="109"/>
      <c r="G17" s="110"/>
      <c r="H17" s="111">
        <f t="shared" ref="H17:H18" si="5">E17+G17</f>
        <v>0</v>
      </c>
      <c r="I17" s="112"/>
      <c r="J17" s="112"/>
      <c r="K17" s="112"/>
      <c r="L17" s="112"/>
      <c r="M17" s="112"/>
      <c r="N17" s="113"/>
      <c r="O17" s="114">
        <f t="shared" ref="O17:O18" si="6">SUM(H17,M17:N17)</f>
        <v>0</v>
      </c>
      <c r="P17" s="113"/>
      <c r="Q17" s="113"/>
      <c r="R17" s="113"/>
      <c r="S17" s="111">
        <f t="shared" ref="S17:S18" si="7">SUM(O17:Q17)</f>
        <v>0</v>
      </c>
      <c r="T17" s="115"/>
      <c r="U17" s="115"/>
      <c r="V17" s="115"/>
      <c r="W17" s="115"/>
      <c r="X17" s="162">
        <f>S17</f>
        <v>0</v>
      </c>
      <c r="Y17" s="116"/>
      <c r="Z17" s="113"/>
      <c r="AA17" s="117"/>
      <c r="AB17" s="117"/>
      <c r="AC17" s="153"/>
    </row>
    <row r="18" spans="1:29" s="1" customFormat="1" ht="28.5">
      <c r="A18" s="158" t="s">
        <v>277</v>
      </c>
      <c r="B18" s="196"/>
      <c r="C18" s="133" t="s">
        <v>38</v>
      </c>
      <c r="D18" s="3" t="s">
        <v>17</v>
      </c>
      <c r="E18" s="126"/>
      <c r="F18" s="118"/>
      <c r="G18" s="119"/>
      <c r="H18" s="120">
        <f t="shared" si="5"/>
        <v>0</v>
      </c>
      <c r="I18" s="112"/>
      <c r="J18" s="112"/>
      <c r="K18" s="112"/>
      <c r="L18" s="112"/>
      <c r="M18" s="112"/>
      <c r="N18" s="121"/>
      <c r="O18" s="122">
        <f t="shared" si="6"/>
        <v>0</v>
      </c>
      <c r="P18" s="121"/>
      <c r="Q18" s="121"/>
      <c r="R18" s="121"/>
      <c r="S18" s="120">
        <f t="shared" si="7"/>
        <v>0</v>
      </c>
      <c r="T18" s="119"/>
      <c r="U18" s="119"/>
      <c r="V18" s="119"/>
      <c r="W18" s="119"/>
      <c r="X18" s="161">
        <f>S18-T18-(0.8*U18)-(0.5*V18)</f>
        <v>0</v>
      </c>
      <c r="Y18" s="121"/>
      <c r="Z18" s="121"/>
      <c r="AA18" s="123"/>
      <c r="AB18" s="155"/>
      <c r="AC18" s="154"/>
    </row>
    <row r="19" spans="1:29" s="1" customFormat="1">
      <c r="A19" s="157"/>
      <c r="B19" s="196"/>
      <c r="C19" s="81" t="s">
        <v>71</v>
      </c>
      <c r="D19" s="128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65"/>
      <c r="Y19" s="108"/>
      <c r="Z19" s="107"/>
      <c r="AA19" s="107"/>
      <c r="AB19" s="107"/>
      <c r="AC19" s="108"/>
    </row>
    <row r="20" spans="1:29" s="1" customFormat="1" ht="24.75" customHeight="1">
      <c r="A20" s="158" t="s">
        <v>278</v>
      </c>
      <c r="B20" s="196"/>
      <c r="C20" s="133" t="s">
        <v>30</v>
      </c>
      <c r="D20" s="3" t="s">
        <v>18</v>
      </c>
      <c r="E20" s="142"/>
      <c r="F20" s="90"/>
      <c r="G20" s="140"/>
      <c r="H20" s="91">
        <f t="shared" ref="H20:H24" si="8">E20+G20</f>
        <v>0</v>
      </c>
      <c r="I20" s="140"/>
      <c r="J20" s="140"/>
      <c r="K20" s="140"/>
      <c r="L20" s="140"/>
      <c r="M20" s="140"/>
      <c r="N20" s="140"/>
      <c r="O20" s="91">
        <f t="shared" ref="O20:O24" si="9">SUM(H20,M20:N20)</f>
        <v>0</v>
      </c>
      <c r="P20" s="140"/>
      <c r="Q20" s="140"/>
      <c r="R20" s="140"/>
      <c r="S20" s="91">
        <f t="shared" ref="S20:S24" si="10">SUM(O20:Q20)</f>
        <v>0</v>
      </c>
      <c r="T20" s="101"/>
      <c r="U20" s="101"/>
      <c r="V20" s="101"/>
      <c r="W20" s="101"/>
      <c r="X20" s="163">
        <f>S20</f>
        <v>0</v>
      </c>
      <c r="Y20" s="140"/>
      <c r="Z20" s="140"/>
      <c r="AA20" s="150"/>
      <c r="AB20" s="90"/>
      <c r="AC20" s="100"/>
    </row>
    <row r="21" spans="1:29" s="1" customFormat="1" ht="24.75" customHeight="1">
      <c r="A21" s="158" t="s">
        <v>279</v>
      </c>
      <c r="B21" s="196"/>
      <c r="C21" s="133" t="s">
        <v>62</v>
      </c>
      <c r="D21" s="3" t="s">
        <v>19</v>
      </c>
      <c r="E21" s="134"/>
      <c r="F21" s="92"/>
      <c r="G21" s="136"/>
      <c r="H21" s="92"/>
      <c r="I21" s="94"/>
      <c r="J21" s="94"/>
      <c r="K21" s="94"/>
      <c r="L21" s="94"/>
      <c r="M21" s="94"/>
      <c r="N21" s="94"/>
      <c r="O21" s="102"/>
      <c r="P21" s="94"/>
      <c r="Q21" s="94"/>
      <c r="R21" s="94"/>
      <c r="S21" s="94"/>
      <c r="T21" s="94"/>
      <c r="U21" s="94"/>
      <c r="V21" s="94"/>
      <c r="W21" s="94"/>
      <c r="X21" s="164">
        <f>E21+G21</f>
        <v>0</v>
      </c>
      <c r="Y21" s="94"/>
      <c r="Z21" s="94"/>
      <c r="AA21" s="92"/>
      <c r="AB21" s="92"/>
      <c r="AC21" s="95"/>
    </row>
    <row r="22" spans="1:29" s="1" customFormat="1" ht="24.75" customHeight="1">
      <c r="A22" s="158" t="s">
        <v>280</v>
      </c>
      <c r="B22" s="196"/>
      <c r="C22" s="133" t="s">
        <v>31</v>
      </c>
      <c r="D22" s="3" t="s">
        <v>0</v>
      </c>
      <c r="E22" s="134"/>
      <c r="F22" s="92"/>
      <c r="G22" s="136"/>
      <c r="H22" s="93">
        <f t="shared" si="8"/>
        <v>0</v>
      </c>
      <c r="I22" s="136"/>
      <c r="J22" s="136"/>
      <c r="K22" s="136"/>
      <c r="L22" s="136"/>
      <c r="M22" s="136"/>
      <c r="N22" s="136"/>
      <c r="O22" s="93">
        <f t="shared" si="9"/>
        <v>0</v>
      </c>
      <c r="P22" s="136"/>
      <c r="Q22" s="136"/>
      <c r="R22" s="136"/>
      <c r="S22" s="93">
        <f t="shared" si="10"/>
        <v>0</v>
      </c>
      <c r="T22" s="94"/>
      <c r="U22" s="94"/>
      <c r="V22" s="94"/>
      <c r="W22" s="94"/>
      <c r="X22" s="160">
        <f>S22</f>
        <v>0</v>
      </c>
      <c r="Y22" s="136"/>
      <c r="Z22" s="136"/>
      <c r="AA22" s="149"/>
      <c r="AB22" s="92"/>
      <c r="AC22" s="95"/>
    </row>
    <row r="23" spans="1:29" s="1" customFormat="1" ht="24.75" customHeight="1">
      <c r="A23" s="158" t="s">
        <v>281</v>
      </c>
      <c r="B23" s="196"/>
      <c r="C23" s="133" t="s">
        <v>62</v>
      </c>
      <c r="D23" s="3" t="s">
        <v>1</v>
      </c>
      <c r="E23" s="134"/>
      <c r="F23" s="92"/>
      <c r="G23" s="136"/>
      <c r="H23" s="92"/>
      <c r="I23" s="94"/>
      <c r="J23" s="94"/>
      <c r="K23" s="94"/>
      <c r="L23" s="94"/>
      <c r="M23" s="94"/>
      <c r="N23" s="94"/>
      <c r="O23" s="102"/>
      <c r="P23" s="94"/>
      <c r="Q23" s="94"/>
      <c r="R23" s="94"/>
      <c r="S23" s="94"/>
      <c r="T23" s="94"/>
      <c r="U23" s="94"/>
      <c r="V23" s="94"/>
      <c r="W23" s="94"/>
      <c r="X23" s="160">
        <f>E23+G23</f>
        <v>0</v>
      </c>
      <c r="Y23" s="94"/>
      <c r="Z23" s="94"/>
      <c r="AA23" s="92"/>
      <c r="AB23" s="92"/>
      <c r="AC23" s="95"/>
    </row>
    <row r="24" spans="1:29" s="1" customFormat="1" ht="24.75" customHeight="1">
      <c r="A24" s="158" t="s">
        <v>282</v>
      </c>
      <c r="B24" s="196"/>
      <c r="C24" s="133" t="s">
        <v>32</v>
      </c>
      <c r="D24" s="3" t="s">
        <v>2</v>
      </c>
      <c r="E24" s="135"/>
      <c r="F24" s="96"/>
      <c r="G24" s="137"/>
      <c r="H24" s="97">
        <f t="shared" si="8"/>
        <v>0</v>
      </c>
      <c r="I24" s="137"/>
      <c r="J24" s="137"/>
      <c r="K24" s="137"/>
      <c r="L24" s="137"/>
      <c r="M24" s="137"/>
      <c r="N24" s="137"/>
      <c r="O24" s="97">
        <f t="shared" si="9"/>
        <v>0</v>
      </c>
      <c r="P24" s="137"/>
      <c r="Q24" s="137"/>
      <c r="R24" s="137"/>
      <c r="S24" s="97">
        <f t="shared" si="10"/>
        <v>0</v>
      </c>
      <c r="T24" s="98"/>
      <c r="U24" s="98"/>
      <c r="V24" s="98"/>
      <c r="W24" s="98"/>
      <c r="X24" s="161">
        <f>S24</f>
        <v>0</v>
      </c>
      <c r="Y24" s="137"/>
      <c r="Z24" s="137"/>
      <c r="AA24" s="148"/>
      <c r="AB24" s="96"/>
      <c r="AC24" s="99"/>
    </row>
    <row r="25" spans="1:29" s="1" customFormat="1">
      <c r="A25" s="157"/>
      <c r="B25" s="196"/>
      <c r="C25" s="81" t="s">
        <v>72</v>
      </c>
      <c r="D25" s="128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65"/>
      <c r="Y25" s="108"/>
      <c r="Z25" s="107"/>
      <c r="AA25" s="107"/>
      <c r="AB25" s="107"/>
      <c r="AC25" s="108"/>
    </row>
    <row r="26" spans="1:29" s="1" customFormat="1" ht="25.5" customHeight="1">
      <c r="A26" s="158" t="s">
        <v>283</v>
      </c>
      <c r="B26" s="196"/>
      <c r="C26" s="133">
        <v>0</v>
      </c>
      <c r="D26" s="3" t="s">
        <v>3</v>
      </c>
      <c r="E26" s="142"/>
      <c r="F26" s="101"/>
      <c r="G26" s="140"/>
      <c r="H26" s="91">
        <f t="shared" ref="H26:H39" si="11">E26+G26</f>
        <v>0</v>
      </c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40"/>
      <c r="T26" s="140"/>
      <c r="U26" s="140"/>
      <c r="V26" s="140"/>
      <c r="W26" s="140"/>
      <c r="X26" s="163">
        <f t="shared" ref="X26:X40" si="12">S26-T26-(0.8*U26)-(0.5*V26)</f>
        <v>0</v>
      </c>
      <c r="Y26" s="140"/>
      <c r="Z26" s="91">
        <f>$X$26*0</f>
        <v>0</v>
      </c>
      <c r="AA26" s="166"/>
      <c r="AB26" s="140"/>
      <c r="AC26" s="141"/>
    </row>
    <row r="27" spans="1:29" s="1" customFormat="1" ht="25.5" customHeight="1">
      <c r="A27" s="158" t="s">
        <v>284</v>
      </c>
      <c r="B27" s="196"/>
      <c r="C27" s="133">
        <v>0.02</v>
      </c>
      <c r="D27" s="3" t="s">
        <v>4</v>
      </c>
      <c r="E27" s="134"/>
      <c r="F27" s="94"/>
      <c r="G27" s="136"/>
      <c r="H27" s="93">
        <f t="shared" si="11"/>
        <v>0</v>
      </c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136"/>
      <c r="T27" s="136"/>
      <c r="U27" s="136"/>
      <c r="V27" s="136"/>
      <c r="W27" s="136"/>
      <c r="X27" s="160">
        <f t="shared" si="12"/>
        <v>0</v>
      </c>
      <c r="Y27" s="136"/>
      <c r="Z27" s="93">
        <f>$X$27*0.02</f>
        <v>0</v>
      </c>
      <c r="AA27" s="167"/>
      <c r="AB27" s="136"/>
      <c r="AC27" s="147"/>
    </row>
    <row r="28" spans="1:29" s="1" customFormat="1" ht="25.5" customHeight="1">
      <c r="A28" s="158" t="s">
        <v>285</v>
      </c>
      <c r="B28" s="196"/>
      <c r="C28" s="133">
        <v>0.04</v>
      </c>
      <c r="D28" s="3" t="s">
        <v>5</v>
      </c>
      <c r="E28" s="134"/>
      <c r="F28" s="94"/>
      <c r="G28" s="136"/>
      <c r="H28" s="93">
        <f t="shared" si="11"/>
        <v>0</v>
      </c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136"/>
      <c r="T28" s="136"/>
      <c r="U28" s="136"/>
      <c r="V28" s="136"/>
      <c r="W28" s="136"/>
      <c r="X28" s="160">
        <f t="shared" si="12"/>
        <v>0</v>
      </c>
      <c r="Y28" s="136"/>
      <c r="Z28" s="93">
        <f>$X$28*0.04</f>
        <v>0</v>
      </c>
      <c r="AA28" s="168"/>
      <c r="AB28" s="136"/>
      <c r="AC28" s="147"/>
    </row>
    <row r="29" spans="1:29" s="1" customFormat="1" ht="25.5" customHeight="1">
      <c r="A29" s="158" t="s">
        <v>286</v>
      </c>
      <c r="B29" s="196"/>
      <c r="C29" s="133">
        <v>0.1</v>
      </c>
      <c r="D29" s="3" t="s">
        <v>6</v>
      </c>
      <c r="E29" s="134"/>
      <c r="F29" s="94"/>
      <c r="G29" s="136"/>
      <c r="H29" s="93">
        <f t="shared" si="11"/>
        <v>0</v>
      </c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136"/>
      <c r="T29" s="136"/>
      <c r="U29" s="136"/>
      <c r="V29" s="136"/>
      <c r="W29" s="136"/>
      <c r="X29" s="160">
        <f t="shared" si="12"/>
        <v>0</v>
      </c>
      <c r="Y29" s="136"/>
      <c r="Z29" s="93">
        <f>$X$29*0.1</f>
        <v>0</v>
      </c>
      <c r="AA29" s="167"/>
      <c r="AB29" s="136"/>
      <c r="AC29" s="147"/>
    </row>
    <row r="30" spans="1:29" s="1" customFormat="1" ht="25.5" customHeight="1">
      <c r="A30" s="158" t="s">
        <v>287</v>
      </c>
      <c r="B30" s="196"/>
      <c r="C30" s="133">
        <v>0.2</v>
      </c>
      <c r="D30" s="3" t="s">
        <v>7</v>
      </c>
      <c r="E30" s="134"/>
      <c r="F30" s="94"/>
      <c r="G30" s="136"/>
      <c r="H30" s="93">
        <f t="shared" si="11"/>
        <v>0</v>
      </c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136"/>
      <c r="T30" s="136"/>
      <c r="U30" s="136"/>
      <c r="V30" s="136"/>
      <c r="W30" s="136"/>
      <c r="X30" s="160">
        <f t="shared" si="12"/>
        <v>0</v>
      </c>
      <c r="Y30" s="136"/>
      <c r="Z30" s="93">
        <f>$X$30*0.2</f>
        <v>0</v>
      </c>
      <c r="AA30" s="167"/>
      <c r="AB30" s="136"/>
      <c r="AC30" s="147"/>
    </row>
    <row r="31" spans="1:29" s="1" customFormat="1" ht="25.5" customHeight="1">
      <c r="A31" s="158" t="s">
        <v>288</v>
      </c>
      <c r="B31" s="196"/>
      <c r="C31" s="133">
        <v>0.35</v>
      </c>
      <c r="D31" s="3" t="s">
        <v>20</v>
      </c>
      <c r="E31" s="134"/>
      <c r="F31" s="94"/>
      <c r="G31" s="136"/>
      <c r="H31" s="93">
        <f t="shared" si="11"/>
        <v>0</v>
      </c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136"/>
      <c r="T31" s="136"/>
      <c r="U31" s="136"/>
      <c r="V31" s="136"/>
      <c r="W31" s="136"/>
      <c r="X31" s="160">
        <f t="shared" si="12"/>
        <v>0</v>
      </c>
      <c r="Y31" s="136"/>
      <c r="Z31" s="93">
        <f>$X$31*0.35</f>
        <v>0</v>
      </c>
      <c r="AA31" s="167"/>
      <c r="AB31" s="136"/>
      <c r="AC31" s="147"/>
    </row>
    <row r="32" spans="1:29" s="1" customFormat="1" ht="25.5" customHeight="1">
      <c r="A32" s="158" t="s">
        <v>289</v>
      </c>
      <c r="B32" s="196"/>
      <c r="C32" s="133">
        <v>0.5</v>
      </c>
      <c r="D32" s="3" t="s">
        <v>8</v>
      </c>
      <c r="E32" s="134"/>
      <c r="F32" s="94"/>
      <c r="G32" s="136"/>
      <c r="H32" s="93">
        <f t="shared" si="11"/>
        <v>0</v>
      </c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136"/>
      <c r="T32" s="136"/>
      <c r="U32" s="136"/>
      <c r="V32" s="136"/>
      <c r="W32" s="136"/>
      <c r="X32" s="160">
        <f t="shared" si="12"/>
        <v>0</v>
      </c>
      <c r="Y32" s="136"/>
      <c r="Z32" s="93">
        <f>$X$32*0.5</f>
        <v>0</v>
      </c>
      <c r="AA32" s="167"/>
      <c r="AB32" s="136"/>
      <c r="AC32" s="147"/>
    </row>
    <row r="33" spans="1:29" s="1" customFormat="1" ht="25.5" customHeight="1">
      <c r="A33" s="158" t="s">
        <v>290</v>
      </c>
      <c r="B33" s="196"/>
      <c r="C33" s="133">
        <v>0.7</v>
      </c>
      <c r="D33" s="3" t="s">
        <v>9</v>
      </c>
      <c r="E33" s="127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136"/>
      <c r="T33" s="136"/>
      <c r="U33" s="136"/>
      <c r="V33" s="136"/>
      <c r="W33" s="136"/>
      <c r="X33" s="160">
        <f t="shared" si="12"/>
        <v>0</v>
      </c>
      <c r="Y33" s="136"/>
      <c r="Z33" s="93">
        <f>$X$33*0.7</f>
        <v>0</v>
      </c>
      <c r="AA33" s="169"/>
      <c r="AB33" s="136"/>
      <c r="AC33" s="147"/>
    </row>
    <row r="34" spans="1:29" s="1" customFormat="1" ht="25.5" customHeight="1">
      <c r="A34" s="158" t="s">
        <v>291</v>
      </c>
      <c r="B34" s="196"/>
      <c r="C34" s="133">
        <v>0.75</v>
      </c>
      <c r="D34" s="3" t="s">
        <v>21</v>
      </c>
      <c r="E34" s="134"/>
      <c r="F34" s="94"/>
      <c r="G34" s="136"/>
      <c r="H34" s="93">
        <f t="shared" si="11"/>
        <v>0</v>
      </c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136"/>
      <c r="T34" s="136"/>
      <c r="U34" s="136"/>
      <c r="V34" s="136"/>
      <c r="W34" s="136"/>
      <c r="X34" s="160">
        <f t="shared" si="12"/>
        <v>0</v>
      </c>
      <c r="Y34" s="136"/>
      <c r="Z34" s="93">
        <f>$X$34*0.75</f>
        <v>0</v>
      </c>
      <c r="AA34" s="169"/>
      <c r="AB34" s="136"/>
      <c r="AC34" s="147"/>
    </row>
    <row r="35" spans="1:29" s="1" customFormat="1" ht="25.5" customHeight="1">
      <c r="A35" s="158" t="s">
        <v>292</v>
      </c>
      <c r="B35" s="196"/>
      <c r="C35" s="133">
        <v>1</v>
      </c>
      <c r="D35" s="3" t="s">
        <v>22</v>
      </c>
      <c r="E35" s="134"/>
      <c r="F35" s="94"/>
      <c r="G35" s="136"/>
      <c r="H35" s="93">
        <f t="shared" si="11"/>
        <v>0</v>
      </c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136"/>
      <c r="T35" s="136"/>
      <c r="U35" s="136"/>
      <c r="V35" s="136"/>
      <c r="W35" s="136"/>
      <c r="X35" s="160">
        <f t="shared" si="12"/>
        <v>0</v>
      </c>
      <c r="Y35" s="136"/>
      <c r="Z35" s="93">
        <f>$X$35*1</f>
        <v>0</v>
      </c>
      <c r="AA35" s="169"/>
      <c r="AB35" s="136"/>
      <c r="AC35" s="147"/>
    </row>
    <row r="36" spans="1:29" s="1" customFormat="1" ht="25.5" customHeight="1">
      <c r="A36" s="158" t="s">
        <v>293</v>
      </c>
      <c r="B36" s="196"/>
      <c r="C36" s="133">
        <v>1.5</v>
      </c>
      <c r="D36" s="3" t="s">
        <v>23</v>
      </c>
      <c r="E36" s="134"/>
      <c r="F36" s="94"/>
      <c r="G36" s="136"/>
      <c r="H36" s="93">
        <f t="shared" si="11"/>
        <v>0</v>
      </c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136"/>
      <c r="T36" s="136"/>
      <c r="U36" s="136"/>
      <c r="V36" s="136"/>
      <c r="W36" s="136"/>
      <c r="X36" s="160">
        <f t="shared" si="12"/>
        <v>0</v>
      </c>
      <c r="Y36" s="136"/>
      <c r="Z36" s="93">
        <f>$X$36*1.5</f>
        <v>0</v>
      </c>
      <c r="AA36" s="169"/>
      <c r="AB36" s="136"/>
      <c r="AC36" s="147"/>
    </row>
    <row r="37" spans="1:29" s="1" customFormat="1" ht="25.5" customHeight="1">
      <c r="A37" s="158" t="s">
        <v>294</v>
      </c>
      <c r="B37" s="196"/>
      <c r="C37" s="133">
        <v>2.5</v>
      </c>
      <c r="D37" s="3" t="s">
        <v>24</v>
      </c>
      <c r="E37" s="134"/>
      <c r="F37" s="94"/>
      <c r="G37" s="136"/>
      <c r="H37" s="93">
        <f t="shared" si="11"/>
        <v>0</v>
      </c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136"/>
      <c r="T37" s="136"/>
      <c r="U37" s="136"/>
      <c r="V37" s="136"/>
      <c r="W37" s="136"/>
      <c r="X37" s="160">
        <f t="shared" si="12"/>
        <v>0</v>
      </c>
      <c r="Y37" s="136"/>
      <c r="Z37" s="93">
        <f>$X$37*2.5</f>
        <v>0</v>
      </c>
      <c r="AA37" s="169"/>
      <c r="AB37" s="136"/>
      <c r="AC37" s="147"/>
    </row>
    <row r="38" spans="1:29" s="1" customFormat="1" ht="25.5" customHeight="1">
      <c r="A38" s="158" t="s">
        <v>295</v>
      </c>
      <c r="B38" s="196"/>
      <c r="C38" s="133">
        <v>3.7</v>
      </c>
      <c r="D38" s="3" t="s">
        <v>25</v>
      </c>
      <c r="E38" s="134"/>
      <c r="F38" s="94"/>
      <c r="G38" s="136"/>
      <c r="H38" s="93">
        <f t="shared" si="11"/>
        <v>0</v>
      </c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136"/>
      <c r="T38" s="136"/>
      <c r="U38" s="136"/>
      <c r="V38" s="136"/>
      <c r="W38" s="136"/>
      <c r="X38" s="160">
        <f t="shared" si="12"/>
        <v>0</v>
      </c>
      <c r="Y38" s="136"/>
      <c r="Z38" s="93">
        <f>$X$38*3.7</f>
        <v>0</v>
      </c>
      <c r="AA38" s="168"/>
      <c r="AB38" s="136"/>
      <c r="AC38" s="147"/>
    </row>
    <row r="39" spans="1:29" s="1" customFormat="1" ht="25.5" customHeight="1">
      <c r="A39" s="158" t="s">
        <v>296</v>
      </c>
      <c r="B39" s="196"/>
      <c r="C39" s="133">
        <v>12.5</v>
      </c>
      <c r="D39" s="3" t="s">
        <v>26</v>
      </c>
      <c r="E39" s="134"/>
      <c r="F39" s="94"/>
      <c r="G39" s="136"/>
      <c r="H39" s="93">
        <f t="shared" si="11"/>
        <v>0</v>
      </c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136"/>
      <c r="T39" s="136"/>
      <c r="U39" s="136"/>
      <c r="V39" s="136"/>
      <c r="W39" s="136"/>
      <c r="X39" s="160">
        <f t="shared" si="12"/>
        <v>0</v>
      </c>
      <c r="Y39" s="136"/>
      <c r="Z39" s="93">
        <f>$X$39*12.5</f>
        <v>0</v>
      </c>
      <c r="AA39" s="169"/>
      <c r="AB39" s="136"/>
      <c r="AC39" s="147"/>
    </row>
    <row r="40" spans="1:29" s="1" customFormat="1" ht="27.75" customHeight="1">
      <c r="A40" s="158" t="s">
        <v>297</v>
      </c>
      <c r="B40" s="196"/>
      <c r="C40" s="133" t="s">
        <v>47</v>
      </c>
      <c r="D40" s="3" t="s">
        <v>27</v>
      </c>
      <c r="E40" s="134"/>
      <c r="F40" s="94"/>
      <c r="G40" s="136"/>
      <c r="H40" s="93">
        <f>E40+G40</f>
        <v>0</v>
      </c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136"/>
      <c r="T40" s="136"/>
      <c r="U40" s="136"/>
      <c r="V40" s="136"/>
      <c r="W40" s="136"/>
      <c r="X40" s="160">
        <f t="shared" si="12"/>
        <v>0</v>
      </c>
      <c r="Y40" s="136"/>
      <c r="Z40" s="136"/>
      <c r="AA40" s="136"/>
      <c r="AB40" s="136"/>
      <c r="AC40" s="147"/>
    </row>
    <row r="41" spans="1:29" s="1" customFormat="1" ht="27.75" customHeight="1">
      <c r="A41" s="158" t="s">
        <v>298</v>
      </c>
      <c r="B41" s="196"/>
      <c r="C41" s="133" t="s">
        <v>97</v>
      </c>
      <c r="D41" s="3" t="s">
        <v>98</v>
      </c>
      <c r="E41" s="143"/>
      <c r="F41" s="103"/>
      <c r="G41" s="145"/>
      <c r="H41" s="93">
        <f t="shared" ref="H41:H44" si="13">E41+G41</f>
        <v>0</v>
      </c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36"/>
      <c r="T41" s="145"/>
      <c r="U41" s="145"/>
      <c r="V41" s="145"/>
      <c r="W41" s="145"/>
      <c r="X41" s="145"/>
      <c r="Y41" s="145"/>
      <c r="Z41" s="145"/>
      <c r="AA41" s="145"/>
      <c r="AB41" s="103"/>
      <c r="AC41" s="95"/>
    </row>
    <row r="42" spans="1:29" s="1" customFormat="1" ht="27.75" customHeight="1">
      <c r="A42" s="158" t="s">
        <v>299</v>
      </c>
      <c r="B42" s="196"/>
      <c r="C42" s="133" t="s">
        <v>102</v>
      </c>
      <c r="D42" s="3" t="s">
        <v>103</v>
      </c>
      <c r="E42" s="143"/>
      <c r="F42" s="103"/>
      <c r="G42" s="145"/>
      <c r="H42" s="93">
        <f t="shared" si="13"/>
        <v>0</v>
      </c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36"/>
      <c r="T42" s="145"/>
      <c r="U42" s="145"/>
      <c r="V42" s="145"/>
      <c r="W42" s="145"/>
      <c r="X42" s="145"/>
      <c r="Y42" s="145"/>
      <c r="Z42" s="145"/>
      <c r="AA42" s="103"/>
      <c r="AB42" s="103"/>
      <c r="AC42" s="95"/>
    </row>
    <row r="43" spans="1:29" s="1" customFormat="1" ht="27.75" customHeight="1">
      <c r="A43" s="158" t="s">
        <v>300</v>
      </c>
      <c r="B43" s="196"/>
      <c r="C43" s="133" t="s">
        <v>99</v>
      </c>
      <c r="D43" s="3" t="s">
        <v>100</v>
      </c>
      <c r="E43" s="143"/>
      <c r="F43" s="103"/>
      <c r="G43" s="145"/>
      <c r="H43" s="93">
        <f t="shared" si="13"/>
        <v>0</v>
      </c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36"/>
      <c r="T43" s="145"/>
      <c r="U43" s="145"/>
      <c r="V43" s="145"/>
      <c r="W43" s="145"/>
      <c r="X43" s="145"/>
      <c r="Y43" s="145"/>
      <c r="Z43" s="145"/>
      <c r="AA43" s="145"/>
      <c r="AB43" s="103"/>
      <c r="AC43" s="95"/>
    </row>
    <row r="44" spans="1:29" s="1" customFormat="1" ht="27.75" customHeight="1" thickBot="1">
      <c r="A44" s="158" t="s">
        <v>301</v>
      </c>
      <c r="B44" s="197"/>
      <c r="C44" s="133" t="s">
        <v>104</v>
      </c>
      <c r="D44" s="3" t="s">
        <v>105</v>
      </c>
      <c r="E44" s="144"/>
      <c r="F44" s="104"/>
      <c r="G44" s="146"/>
      <c r="H44" s="105">
        <f t="shared" si="13"/>
        <v>0</v>
      </c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70"/>
      <c r="T44" s="146"/>
      <c r="U44" s="146"/>
      <c r="V44" s="146"/>
      <c r="W44" s="146"/>
      <c r="X44" s="146"/>
      <c r="Y44" s="146"/>
      <c r="Z44" s="146"/>
      <c r="AA44" s="104"/>
      <c r="AB44" s="104"/>
      <c r="AC44" s="106"/>
    </row>
  </sheetData>
  <sheetProtection password="D86F" sheet="1" objects="1" scenarios="1"/>
  <mergeCells count="26">
    <mergeCell ref="B10:B44"/>
    <mergeCell ref="G6:G8"/>
    <mergeCell ref="H6:H8"/>
    <mergeCell ref="O6:O8"/>
    <mergeCell ref="X6:X8"/>
    <mergeCell ref="T6:W6"/>
    <mergeCell ref="S6:S8"/>
    <mergeCell ref="M7:N7"/>
    <mergeCell ref="I6:N6"/>
    <mergeCell ref="Q7:R7"/>
    <mergeCell ref="P6:R6"/>
    <mergeCell ref="K7:L7"/>
    <mergeCell ref="AB7:AB8"/>
    <mergeCell ref="AC7:AC8"/>
    <mergeCell ref="B2:AC2"/>
    <mergeCell ref="Z6:Z8"/>
    <mergeCell ref="AA6:AA8"/>
    <mergeCell ref="F7:F8"/>
    <mergeCell ref="P7:P8"/>
    <mergeCell ref="T7:T8"/>
    <mergeCell ref="U7:U8"/>
    <mergeCell ref="V7:V8"/>
    <mergeCell ref="W7:W8"/>
    <mergeCell ref="E5:AC5"/>
    <mergeCell ref="E6:F6"/>
    <mergeCell ref="I7:J7"/>
  </mergeCells>
  <conditionalFormatting sqref="C17:C18">
    <cfRule type="cellIs" dxfId="11" priority="2" stopIfTrue="1" operator="equal">
      <formula>#REF!</formula>
    </cfRule>
  </conditionalFormatting>
  <conditionalFormatting sqref="C20:C24 C26:C44">
    <cfRule type="cellIs" dxfId="10" priority="1" stopIfTrue="1" operator="equal">
      <formula>#REF!</formula>
    </cfRule>
  </conditionalFormatting>
  <dataValidations count="22">
    <dataValidation type="whole" operator="lessThanOrEqual" allowBlank="1" showInputMessage="1" showErrorMessage="1" error="Value must less than or equal to r70c10" sqref="F17">
      <formula1>E17</formula1>
    </dataValidation>
    <dataValidation type="whole" operator="greaterThanOrEqual" allowBlank="1" showInputMessage="1" showErrorMessage="1" error="Value must be greater than or equal to r80c20" sqref="E18">
      <formula1>F18</formula1>
    </dataValidation>
    <dataValidation type="whole" operator="lessThanOrEqual" allowBlank="1" showInputMessage="1" showErrorMessage="1" error="Value must less than or equal to r80c10" sqref="F18">
      <formula1>E18</formula1>
    </dataValidation>
    <dataValidation type="decimal" operator="lessThanOrEqual" allowBlank="1" showInputMessage="1" showErrorMessage="1" error="A negative figure is to be reported" prompt="A negative figure is to be reported" sqref="G17:G18 I17:M18">
      <formula1>0</formula1>
    </dataValidation>
    <dataValidation type="decimal" operator="greaterThanOrEqual" allowBlank="1" showInputMessage="1" showErrorMessage="1" error="A positive figure is to be reported" prompt="A positive figure is to be reported" sqref="N17:N18">
      <formula1>0</formula1>
    </dataValidation>
    <dataValidation type="decimal" operator="lessThanOrEqual" allowBlank="1" showInputMessage="1" showErrorMessage="1" error="A negative figure is to be reported " prompt="A negative figure is to be reported" sqref="Q17:Q18">
      <formula1>0</formula1>
    </dataValidation>
    <dataValidation allowBlank="1" showInputMessage="1" showErrorMessage="1" prompt="If there is no SME-supporting factor, then cell AA39 must be equal to cell Z39" sqref="AA39"/>
    <dataValidation allowBlank="1" showInputMessage="1" showErrorMessage="1" prompt="If there is no SME-supporting factor, then cell AA38 must be equal to cell Z38" sqref="AA38"/>
    <dataValidation allowBlank="1" showInputMessage="1" showErrorMessage="1" prompt="If there is no SME-supporting factor, then cell AA37 must be equal to cell Z37" sqref="AA37"/>
    <dataValidation allowBlank="1" showInputMessage="1" showErrorMessage="1" prompt="If there is no SME-supporting factor, then cell AA36 must be equal to cell Z36" sqref="AA36"/>
    <dataValidation allowBlank="1" showInputMessage="1" showErrorMessage="1" prompt="If there is no SME-supporting factor, then cell AA35 must be equal to cell Z35" sqref="AA35"/>
    <dataValidation allowBlank="1" showInputMessage="1" showErrorMessage="1" prompt="If there is no SME-supporting factor, then cell AA34 must be equal to cell Z34" sqref="AA34"/>
    <dataValidation allowBlank="1" showInputMessage="1" showErrorMessage="1" prompt="If there is no SME-supporting factor, then cell AA33 must be equal to cell Z33" sqref="AA33"/>
    <dataValidation allowBlank="1" showInputMessage="1" showErrorMessage="1" prompt="If there is no SME-supporting factor, then cell AA32 must be equal to cell Z32" sqref="AA32"/>
    <dataValidation allowBlank="1" showInputMessage="1" showErrorMessage="1" prompt="If there is no SME-supporting factor, then cell AA31 must be equal to cell Z31_x000a_" sqref="AA31"/>
    <dataValidation allowBlank="1" showInputMessage="1" showErrorMessage="1" prompt="If there is no SME-supporting factor, then cell AA30 must be equal to cell Z30" sqref="AA30"/>
    <dataValidation allowBlank="1" showInputMessage="1" showErrorMessage="1" prompt="If there is no SME-supporting factor, then cell AA29 must be equal to cell Z29" sqref="AA29"/>
    <dataValidation allowBlank="1" showInputMessage="1" showErrorMessage="1" prompt="If there is no SME-supporting factor, then cell AA28 must be equal to cell Z28_x000a_" sqref="AA28"/>
    <dataValidation allowBlank="1" showInputMessage="1" showErrorMessage="1" prompt="If there is no SME-supporting factor, then cell AA27 must be equal to cell Z27" sqref="AA27"/>
    <dataValidation allowBlank="1" showInputMessage="1" showErrorMessage="1" prompt="If there is no SME-supporting factor, then cell AA26 must be equal to cell Z26" sqref="AA26"/>
    <dataValidation allowBlank="1" showInputMessage="1" showErrorMessage="1" prompt="If there is no SME-supporting factor, then cell AA40 must be equal to cell Z40" sqref="AA40"/>
    <dataValidation type="decimal" operator="greaterThanOrEqual" allowBlank="1" showInputMessage="1" showErrorMessage="1" error="Value must be greater than or equal to r70c20" sqref="E17">
      <formula1>F17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18">
    <outlinePr summaryBelow="0" summaryRight="0"/>
  </sheetPr>
  <dimension ref="A2:AC44"/>
  <sheetViews>
    <sheetView topLeftCell="L1" zoomScale="50" zoomScaleNormal="50" workbookViewId="0">
      <selection activeCell="Y12" sqref="Y12"/>
    </sheetView>
  </sheetViews>
  <sheetFormatPr defaultColWidth="9.140625" defaultRowHeight="15"/>
  <cols>
    <col min="1" max="1" width="3.42578125" style="157" customWidth="1"/>
    <col min="2" max="2" width="5.7109375" customWidth="1"/>
    <col min="3" max="3" width="60.7109375" customWidth="1"/>
    <col min="4" max="4" width="4" bestFit="1" customWidth="1"/>
    <col min="5" max="24" width="20.7109375" customWidth="1"/>
    <col min="25" max="25" width="20.7109375" style="1" customWidth="1"/>
    <col min="26" max="29" width="20.7109375" customWidth="1"/>
  </cols>
  <sheetData>
    <row r="2" spans="1:29">
      <c r="B2" s="183" t="s">
        <v>106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5"/>
    </row>
    <row r="4" spans="1:29">
      <c r="A4" s="158" t="s">
        <v>238</v>
      </c>
      <c r="C4" s="4" t="s">
        <v>85</v>
      </c>
    </row>
    <row r="5" spans="1:29" ht="15.75" thickBot="1">
      <c r="E5" s="198" t="s">
        <v>69</v>
      </c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</row>
    <row r="6" spans="1:29" ht="60" customHeight="1">
      <c r="E6" s="188" t="s">
        <v>28</v>
      </c>
      <c r="F6" s="199"/>
      <c r="G6" s="214" t="s">
        <v>53</v>
      </c>
      <c r="H6" s="214" t="s">
        <v>39</v>
      </c>
      <c r="I6" s="203" t="s">
        <v>40</v>
      </c>
      <c r="J6" s="204"/>
      <c r="K6" s="204"/>
      <c r="L6" s="204"/>
      <c r="M6" s="204"/>
      <c r="N6" s="205"/>
      <c r="O6" s="214" t="s">
        <v>67</v>
      </c>
      <c r="P6" s="208" t="s">
        <v>55</v>
      </c>
      <c r="Q6" s="209"/>
      <c r="R6" s="210"/>
      <c r="S6" s="211" t="s">
        <v>45</v>
      </c>
      <c r="T6" s="211" t="s">
        <v>46</v>
      </c>
      <c r="U6" s="212"/>
      <c r="V6" s="212"/>
      <c r="W6" s="213"/>
      <c r="X6" s="219" t="s">
        <v>29</v>
      </c>
      <c r="Y6" s="82"/>
      <c r="Z6" s="188" t="s">
        <v>59</v>
      </c>
      <c r="AA6" s="188" t="s">
        <v>60</v>
      </c>
      <c r="AB6" s="88"/>
      <c r="AC6" s="89"/>
    </row>
    <row r="7" spans="1:29" ht="57">
      <c r="E7" s="83"/>
      <c r="F7" s="190" t="s">
        <v>36</v>
      </c>
      <c r="G7" s="215"/>
      <c r="H7" s="216"/>
      <c r="I7" s="200" t="s">
        <v>41</v>
      </c>
      <c r="J7" s="201"/>
      <c r="K7" s="200" t="s">
        <v>33</v>
      </c>
      <c r="L7" s="202"/>
      <c r="M7" s="200" t="s">
        <v>42</v>
      </c>
      <c r="N7" s="202"/>
      <c r="O7" s="215"/>
      <c r="P7" s="193" t="s">
        <v>56</v>
      </c>
      <c r="Q7" s="206" t="s">
        <v>44</v>
      </c>
      <c r="R7" s="207"/>
      <c r="S7" s="217"/>
      <c r="T7" s="186">
        <v>0</v>
      </c>
      <c r="U7" s="186">
        <v>0.2</v>
      </c>
      <c r="V7" s="186">
        <v>0.5</v>
      </c>
      <c r="W7" s="186">
        <v>1</v>
      </c>
      <c r="X7" s="220"/>
      <c r="Y7" s="83" t="s">
        <v>101</v>
      </c>
      <c r="Z7" s="189"/>
      <c r="AA7" s="189"/>
      <c r="AB7" s="190" t="s">
        <v>50</v>
      </c>
      <c r="AC7" s="191" t="s">
        <v>48</v>
      </c>
    </row>
    <row r="8" spans="1:29" ht="42.75">
      <c r="E8" s="83"/>
      <c r="F8" s="189"/>
      <c r="G8" s="215"/>
      <c r="H8" s="216"/>
      <c r="I8" s="84" t="s">
        <v>63</v>
      </c>
      <c r="J8" s="84" t="s">
        <v>64</v>
      </c>
      <c r="K8" s="85" t="s">
        <v>65</v>
      </c>
      <c r="L8" s="85" t="s">
        <v>66</v>
      </c>
      <c r="M8" s="85" t="s">
        <v>54</v>
      </c>
      <c r="N8" s="85" t="s">
        <v>43</v>
      </c>
      <c r="O8" s="215"/>
      <c r="P8" s="194"/>
      <c r="Q8" s="86"/>
      <c r="R8" s="87" t="s">
        <v>57</v>
      </c>
      <c r="S8" s="218"/>
      <c r="T8" s="187"/>
      <c r="U8" s="187"/>
      <c r="V8" s="187"/>
      <c r="W8" s="187"/>
      <c r="X8" s="220"/>
      <c r="Y8" s="83"/>
      <c r="Z8" s="189"/>
      <c r="AA8" s="189"/>
      <c r="AB8" s="189"/>
      <c r="AC8" s="192"/>
    </row>
    <row r="9" spans="1:29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  <c r="L9" s="2" t="s">
        <v>17</v>
      </c>
      <c r="M9" s="2" t="s">
        <v>18</v>
      </c>
      <c r="N9" s="2" t="s">
        <v>19</v>
      </c>
      <c r="O9" s="2" t="s">
        <v>0</v>
      </c>
      <c r="P9" s="2" t="s">
        <v>1</v>
      </c>
      <c r="Q9" s="2" t="s">
        <v>2</v>
      </c>
      <c r="R9" s="2" t="s">
        <v>3</v>
      </c>
      <c r="S9" s="2" t="s">
        <v>4</v>
      </c>
      <c r="T9" s="2" t="s">
        <v>5</v>
      </c>
      <c r="U9" s="2" t="s">
        <v>6</v>
      </c>
      <c r="V9" s="2" t="s">
        <v>7</v>
      </c>
      <c r="W9" s="2" t="s">
        <v>20</v>
      </c>
      <c r="X9" s="2" t="s">
        <v>8</v>
      </c>
      <c r="Y9" s="2" t="s">
        <v>9</v>
      </c>
      <c r="Z9" s="2" t="s">
        <v>58</v>
      </c>
      <c r="AA9" s="2" t="s">
        <v>21</v>
      </c>
      <c r="AB9" s="2" t="s">
        <v>22</v>
      </c>
      <c r="AC9" s="2" t="s">
        <v>23</v>
      </c>
    </row>
    <row r="10" spans="1:29" s="1" customFormat="1" ht="25.5" customHeight="1">
      <c r="A10" s="158" t="s">
        <v>110</v>
      </c>
      <c r="B10" s="195" t="s">
        <v>68</v>
      </c>
      <c r="C10" s="130" t="s">
        <v>35</v>
      </c>
      <c r="D10" s="3" t="s">
        <v>10</v>
      </c>
      <c r="E10" s="124">
        <f>IF(ROUND(SUM($E$26:$E$32,$E$34:$E$40),0)=ROUND(SUM($E$17:$E$18,$E$20,$E$22,$E$24),0),ROUND(SUM($E$26:$E$32,$E$34:$E$40),0),"ERROR")</f>
        <v>0</v>
      </c>
      <c r="F10" s="90"/>
      <c r="G10" s="91">
        <f>IF(ROUND(SUM($G$26:$G$32,$G$34:$G$40),0)=ROUND(SUM($G$17:$G$18,$G$20,$G$22,$G$24),0),ROUND(SUM($G$26:$G$32,$G$34:$G$40),0),"ERROR")</f>
        <v>0</v>
      </c>
      <c r="H10" s="91">
        <f>IF(ROUND(SUM($H$26:$H$32,$H$34:$H$40),0)=ROUND(SUM($H$17:$H$18,$H$20,$H$22,$H$24),0),ROUND(SUM($H$26:$H$32,$H$34:$H$40),0),"ERROR")</f>
        <v>0</v>
      </c>
      <c r="I10" s="91">
        <f>SUM(I17:I18,I20,I22,I24)</f>
        <v>0</v>
      </c>
      <c r="J10" s="91">
        <f>SUM(J17:J18,J20,J22,J24)</f>
        <v>0</v>
      </c>
      <c r="K10" s="91">
        <f>SUM(K17:K18,K20,K22,K24)</f>
        <v>0</v>
      </c>
      <c r="L10" s="91">
        <f>SUM(L17:L18,L20,L22,L24)</f>
        <v>0</v>
      </c>
      <c r="M10" s="140">
        <f>SUM(I10:L10)</f>
        <v>0</v>
      </c>
      <c r="N10" s="91">
        <f>SUM(N17:N18,N20,N22,N24)</f>
        <v>0</v>
      </c>
      <c r="O10" s="91">
        <f>IF(ROUND(SUM($H$10,$M$10,$N$10),0)=ROUND(SUM($O$17:$O$18,$O$20,$O$22,$O$24),0),ROUND(SUM($H$10,$M$10,$N$10),0),"ERROR")</f>
        <v>0</v>
      </c>
      <c r="P10" s="91">
        <f>SUM(P17:P18,P20,P22,P24)</f>
        <v>0</v>
      </c>
      <c r="Q10" s="91">
        <f>SUM(Q17:Q18,Q20,Q22,Q24)</f>
        <v>0</v>
      </c>
      <c r="R10" s="91">
        <f>SUM(R17:R18,R20,R22,R24)</f>
        <v>0</v>
      </c>
      <c r="S10" s="91">
        <f>IF(ROUND(SUM(S26:S40),0)=ROUND(SUM(S17:S18,S20,S22,S24),0),ROUND(SUM(S26:S40),0),"ERROR")</f>
        <v>0</v>
      </c>
      <c r="T10" s="91">
        <f>IF(ROUND(SUM(T26:T40),0)=ROUND(T18,0),ROUND(SUM(T26:T40),0),"ERROR")</f>
        <v>0</v>
      </c>
      <c r="U10" s="91">
        <f>IF(ROUND(SUM(U26:U40),0)=ROUND(U18,0),ROUND(SUM(U26:U40),0),"ERROR")</f>
        <v>0</v>
      </c>
      <c r="V10" s="91">
        <f>IF(ROUND(SUM(V26:V40),0)=ROUND(V18,0),ROUND(SUM(V26:V40),0),"ERROR")</f>
        <v>0</v>
      </c>
      <c r="W10" s="91">
        <f>IF(ROUND(SUM(W26:W40),0)=ROUND(W18,0),ROUND(SUM(W26:W40),0),"ERROR")</f>
        <v>0</v>
      </c>
      <c r="X10" s="159">
        <f t="shared" ref="X10" si="0">S10-T10-(0.8*U10)-(0.5*V10)</f>
        <v>0</v>
      </c>
      <c r="Y10" s="91">
        <f>SUM(Y17:Y18,Y20,Y22,Y24)</f>
        <v>0</v>
      </c>
      <c r="Z10" s="91">
        <f>IF(ROUND(SUM(Z26:Z40),0)=ROUND(SUM(Z17:Z18,Z20,Z22,Z24),0),ROUND(SUM(Z26:Z40),0),"ERROR")</f>
        <v>0</v>
      </c>
      <c r="AA10" s="91">
        <f>SUM(AA26:AA40)</f>
        <v>0</v>
      </c>
      <c r="AB10" s="140"/>
      <c r="AC10" s="141"/>
    </row>
    <row r="11" spans="1:29" s="1" customFormat="1" ht="25.5" customHeight="1">
      <c r="A11" s="158" t="s">
        <v>239</v>
      </c>
      <c r="B11" s="196"/>
      <c r="C11" s="131" t="s">
        <v>34</v>
      </c>
      <c r="D11" s="3" t="s">
        <v>11</v>
      </c>
      <c r="E11" s="134"/>
      <c r="F11" s="92"/>
      <c r="G11" s="136"/>
      <c r="H11" s="93">
        <f t="shared" ref="H11:H15" si="1">E11+G11</f>
        <v>0</v>
      </c>
      <c r="I11" s="136"/>
      <c r="J11" s="136"/>
      <c r="K11" s="136"/>
      <c r="L11" s="136"/>
      <c r="M11" s="136"/>
      <c r="N11" s="136"/>
      <c r="O11" s="93">
        <f t="shared" ref="O11:O15" si="2">SUM(H11,M11:N11)</f>
        <v>0</v>
      </c>
      <c r="P11" s="136"/>
      <c r="Q11" s="136"/>
      <c r="R11" s="136"/>
      <c r="S11" s="93">
        <f>SUM(O11:Q11)</f>
        <v>0</v>
      </c>
      <c r="T11" s="136"/>
      <c r="U11" s="136"/>
      <c r="V11" s="136"/>
      <c r="W11" s="136"/>
      <c r="X11" s="160">
        <f t="shared" ref="X11:X15" si="3">S11-T11-(0.8*U11)-(0.5*V11)</f>
        <v>0</v>
      </c>
      <c r="Y11" s="136"/>
      <c r="Z11" s="136"/>
      <c r="AA11" s="138"/>
      <c r="AB11" s="94"/>
      <c r="AC11" s="95"/>
    </row>
    <row r="12" spans="1:29" s="1" customFormat="1" ht="25.5" customHeight="1">
      <c r="A12" s="158" t="s">
        <v>240</v>
      </c>
      <c r="B12" s="196"/>
      <c r="C12" s="132" t="s">
        <v>61</v>
      </c>
      <c r="D12" s="3" t="s">
        <v>12</v>
      </c>
      <c r="E12" s="134"/>
      <c r="F12" s="92"/>
      <c r="G12" s="136"/>
      <c r="H12" s="93">
        <f t="shared" si="1"/>
        <v>0</v>
      </c>
      <c r="I12" s="136"/>
      <c r="J12" s="136"/>
      <c r="K12" s="136"/>
      <c r="L12" s="136"/>
      <c r="M12" s="136"/>
      <c r="N12" s="136"/>
      <c r="O12" s="93">
        <f t="shared" si="2"/>
        <v>0</v>
      </c>
      <c r="P12" s="136"/>
      <c r="Q12" s="136"/>
      <c r="R12" s="136"/>
      <c r="S12" s="93">
        <f t="shared" ref="S12:S15" si="4">SUM(O12:Q12)</f>
        <v>0</v>
      </c>
      <c r="T12" s="136"/>
      <c r="U12" s="136"/>
      <c r="V12" s="136"/>
      <c r="W12" s="136"/>
      <c r="X12" s="160">
        <f t="shared" si="3"/>
        <v>0</v>
      </c>
      <c r="Y12" s="136"/>
      <c r="Z12" s="136"/>
      <c r="AA12" s="138"/>
      <c r="AB12" s="94"/>
      <c r="AC12" s="95"/>
    </row>
    <row r="13" spans="1:29" s="1" customFormat="1" ht="28.5">
      <c r="A13" s="158" t="s">
        <v>241</v>
      </c>
      <c r="B13" s="196"/>
      <c r="C13" s="131" t="s">
        <v>49</v>
      </c>
      <c r="D13" s="3" t="s">
        <v>13</v>
      </c>
      <c r="E13" s="134"/>
      <c r="F13" s="92"/>
      <c r="G13" s="136"/>
      <c r="H13" s="93">
        <f t="shared" si="1"/>
        <v>0</v>
      </c>
      <c r="I13" s="136"/>
      <c r="J13" s="136"/>
      <c r="K13" s="136"/>
      <c r="L13" s="136"/>
      <c r="M13" s="136"/>
      <c r="N13" s="136"/>
      <c r="O13" s="93">
        <f t="shared" si="2"/>
        <v>0</v>
      </c>
      <c r="P13" s="136"/>
      <c r="Q13" s="136"/>
      <c r="R13" s="136"/>
      <c r="S13" s="93">
        <f t="shared" si="4"/>
        <v>0</v>
      </c>
      <c r="T13" s="136"/>
      <c r="U13" s="136"/>
      <c r="V13" s="136"/>
      <c r="W13" s="136"/>
      <c r="X13" s="160">
        <f t="shared" si="3"/>
        <v>0</v>
      </c>
      <c r="Y13" s="136"/>
      <c r="Z13" s="136"/>
      <c r="AA13" s="138"/>
      <c r="AB13" s="94"/>
      <c r="AC13" s="95"/>
    </row>
    <row r="14" spans="1:29" s="1" customFormat="1" ht="28.5">
      <c r="A14" s="158" t="s">
        <v>242</v>
      </c>
      <c r="B14" s="196"/>
      <c r="C14" s="131" t="s">
        <v>51</v>
      </c>
      <c r="D14" s="3" t="s">
        <v>14</v>
      </c>
      <c r="E14" s="134"/>
      <c r="F14" s="92"/>
      <c r="G14" s="136"/>
      <c r="H14" s="93">
        <f t="shared" si="1"/>
        <v>0</v>
      </c>
      <c r="I14" s="136"/>
      <c r="J14" s="136"/>
      <c r="K14" s="136"/>
      <c r="L14" s="136"/>
      <c r="M14" s="136"/>
      <c r="N14" s="136"/>
      <c r="O14" s="93">
        <f t="shared" si="2"/>
        <v>0</v>
      </c>
      <c r="P14" s="136"/>
      <c r="Q14" s="136"/>
      <c r="R14" s="136"/>
      <c r="S14" s="93">
        <f t="shared" si="4"/>
        <v>0</v>
      </c>
      <c r="T14" s="136"/>
      <c r="U14" s="136"/>
      <c r="V14" s="136"/>
      <c r="W14" s="136"/>
      <c r="X14" s="160">
        <f t="shared" si="3"/>
        <v>0</v>
      </c>
      <c r="Y14" s="136"/>
      <c r="Z14" s="136"/>
      <c r="AA14" s="138"/>
      <c r="AB14" s="94"/>
      <c r="AC14" s="95"/>
    </row>
    <row r="15" spans="1:29" s="1" customFormat="1" ht="42.75">
      <c r="A15" s="158" t="s">
        <v>243</v>
      </c>
      <c r="B15" s="196"/>
      <c r="C15" s="131" t="s">
        <v>52</v>
      </c>
      <c r="D15" s="3" t="s">
        <v>15</v>
      </c>
      <c r="E15" s="135"/>
      <c r="F15" s="96"/>
      <c r="G15" s="137"/>
      <c r="H15" s="97">
        <f t="shared" si="1"/>
        <v>0</v>
      </c>
      <c r="I15" s="137"/>
      <c r="J15" s="137"/>
      <c r="K15" s="137"/>
      <c r="L15" s="137"/>
      <c r="M15" s="137"/>
      <c r="N15" s="137"/>
      <c r="O15" s="97">
        <f t="shared" si="2"/>
        <v>0</v>
      </c>
      <c r="P15" s="137"/>
      <c r="Q15" s="137"/>
      <c r="R15" s="137"/>
      <c r="S15" s="97">
        <f t="shared" si="4"/>
        <v>0</v>
      </c>
      <c r="T15" s="137"/>
      <c r="U15" s="137"/>
      <c r="V15" s="137"/>
      <c r="W15" s="137"/>
      <c r="X15" s="161">
        <f t="shared" si="3"/>
        <v>0</v>
      </c>
      <c r="Y15" s="137"/>
      <c r="Z15" s="137"/>
      <c r="AA15" s="139"/>
      <c r="AB15" s="98"/>
      <c r="AC15" s="99"/>
    </row>
    <row r="16" spans="1:29" s="1" customFormat="1">
      <c r="A16" s="157"/>
      <c r="B16" s="196"/>
      <c r="C16" s="81" t="s">
        <v>70</v>
      </c>
      <c r="D16" s="129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65"/>
      <c r="Y16" s="108"/>
      <c r="Z16" s="107"/>
      <c r="AA16" s="107"/>
      <c r="AB16" s="107"/>
      <c r="AC16" s="108"/>
    </row>
    <row r="17" spans="1:29" s="1" customFormat="1" ht="30" customHeight="1">
      <c r="A17" s="158" t="s">
        <v>244</v>
      </c>
      <c r="B17" s="196"/>
      <c r="C17" s="133" t="s">
        <v>37</v>
      </c>
      <c r="D17" s="3" t="s">
        <v>16</v>
      </c>
      <c r="E17" s="125"/>
      <c r="F17" s="109"/>
      <c r="G17" s="110"/>
      <c r="H17" s="111">
        <f t="shared" ref="H17:H18" si="5">E17+G17</f>
        <v>0</v>
      </c>
      <c r="I17" s="112"/>
      <c r="J17" s="112"/>
      <c r="K17" s="112"/>
      <c r="L17" s="112"/>
      <c r="M17" s="112"/>
      <c r="N17" s="113"/>
      <c r="O17" s="114">
        <f t="shared" ref="O17:O18" si="6">SUM(H17,M17:N17)</f>
        <v>0</v>
      </c>
      <c r="P17" s="113"/>
      <c r="Q17" s="113"/>
      <c r="R17" s="113"/>
      <c r="S17" s="111">
        <f t="shared" ref="S17:S18" si="7">SUM(O17:Q17)</f>
        <v>0</v>
      </c>
      <c r="T17" s="115"/>
      <c r="U17" s="115"/>
      <c r="V17" s="115"/>
      <c r="W17" s="115"/>
      <c r="X17" s="162">
        <f>S17</f>
        <v>0</v>
      </c>
      <c r="Y17" s="116"/>
      <c r="Z17" s="113"/>
      <c r="AA17" s="117"/>
      <c r="AB17" s="117"/>
      <c r="AC17" s="153"/>
    </row>
    <row r="18" spans="1:29" s="1" customFormat="1" ht="28.5">
      <c r="A18" s="158" t="s">
        <v>245</v>
      </c>
      <c r="B18" s="196"/>
      <c r="C18" s="133" t="s">
        <v>38</v>
      </c>
      <c r="D18" s="3" t="s">
        <v>17</v>
      </c>
      <c r="E18" s="126"/>
      <c r="F18" s="118"/>
      <c r="G18" s="119"/>
      <c r="H18" s="120">
        <f t="shared" si="5"/>
        <v>0</v>
      </c>
      <c r="I18" s="112"/>
      <c r="J18" s="112"/>
      <c r="K18" s="112"/>
      <c r="L18" s="112"/>
      <c r="M18" s="112"/>
      <c r="N18" s="121"/>
      <c r="O18" s="122">
        <f t="shared" si="6"/>
        <v>0</v>
      </c>
      <c r="P18" s="121"/>
      <c r="Q18" s="121"/>
      <c r="R18" s="121"/>
      <c r="S18" s="120">
        <f t="shared" si="7"/>
        <v>0</v>
      </c>
      <c r="T18" s="119"/>
      <c r="U18" s="119"/>
      <c r="V18" s="119"/>
      <c r="W18" s="119"/>
      <c r="X18" s="161">
        <f>S18-T18-(0.8*U18)-(0.5*V18)</f>
        <v>0</v>
      </c>
      <c r="Y18" s="121"/>
      <c r="Z18" s="121"/>
      <c r="AA18" s="123"/>
      <c r="AB18" s="155"/>
      <c r="AC18" s="154"/>
    </row>
    <row r="19" spans="1:29" s="1" customFormat="1">
      <c r="A19" s="157"/>
      <c r="B19" s="196"/>
      <c r="C19" s="81" t="s">
        <v>71</v>
      </c>
      <c r="D19" s="128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65"/>
      <c r="Y19" s="108"/>
      <c r="Z19" s="107"/>
      <c r="AA19" s="107"/>
      <c r="AB19" s="107"/>
      <c r="AC19" s="108"/>
    </row>
    <row r="20" spans="1:29" s="1" customFormat="1" ht="24.75" customHeight="1">
      <c r="A20" s="158" t="s">
        <v>246</v>
      </c>
      <c r="B20" s="196"/>
      <c r="C20" s="133" t="s">
        <v>30</v>
      </c>
      <c r="D20" s="3" t="s">
        <v>18</v>
      </c>
      <c r="E20" s="142"/>
      <c r="F20" s="90"/>
      <c r="G20" s="140"/>
      <c r="H20" s="91">
        <f t="shared" ref="H20:H24" si="8">E20+G20</f>
        <v>0</v>
      </c>
      <c r="I20" s="140"/>
      <c r="J20" s="140"/>
      <c r="K20" s="140"/>
      <c r="L20" s="140"/>
      <c r="M20" s="140"/>
      <c r="N20" s="140"/>
      <c r="O20" s="91">
        <f t="shared" ref="O20:O24" si="9">SUM(H20,M20:N20)</f>
        <v>0</v>
      </c>
      <c r="P20" s="140"/>
      <c r="Q20" s="140"/>
      <c r="R20" s="140"/>
      <c r="S20" s="91">
        <f t="shared" ref="S20:S24" si="10">SUM(O20:Q20)</f>
        <v>0</v>
      </c>
      <c r="T20" s="101"/>
      <c r="U20" s="101"/>
      <c r="V20" s="101"/>
      <c r="W20" s="101"/>
      <c r="X20" s="163">
        <f>S20</f>
        <v>0</v>
      </c>
      <c r="Y20" s="140"/>
      <c r="Z20" s="140"/>
      <c r="AA20" s="150"/>
      <c r="AB20" s="90"/>
      <c r="AC20" s="100"/>
    </row>
    <row r="21" spans="1:29" s="1" customFormat="1" ht="24.75" customHeight="1">
      <c r="A21" s="158" t="s">
        <v>247</v>
      </c>
      <c r="B21" s="196"/>
      <c r="C21" s="133" t="s">
        <v>62</v>
      </c>
      <c r="D21" s="3" t="s">
        <v>19</v>
      </c>
      <c r="E21" s="134"/>
      <c r="F21" s="92"/>
      <c r="G21" s="136"/>
      <c r="H21" s="92"/>
      <c r="I21" s="94"/>
      <c r="J21" s="94"/>
      <c r="K21" s="94"/>
      <c r="L21" s="94"/>
      <c r="M21" s="94"/>
      <c r="N21" s="94"/>
      <c r="O21" s="102"/>
      <c r="P21" s="94"/>
      <c r="Q21" s="94"/>
      <c r="R21" s="94"/>
      <c r="S21" s="94"/>
      <c r="T21" s="94"/>
      <c r="U21" s="94"/>
      <c r="V21" s="94"/>
      <c r="W21" s="94"/>
      <c r="X21" s="164">
        <f>E21+G21</f>
        <v>0</v>
      </c>
      <c r="Y21" s="94"/>
      <c r="Z21" s="94"/>
      <c r="AA21" s="92"/>
      <c r="AB21" s="92"/>
      <c r="AC21" s="95"/>
    </row>
    <row r="22" spans="1:29" s="1" customFormat="1" ht="24.75" customHeight="1">
      <c r="A22" s="158" t="s">
        <v>248</v>
      </c>
      <c r="B22" s="196"/>
      <c r="C22" s="133" t="s">
        <v>31</v>
      </c>
      <c r="D22" s="3" t="s">
        <v>0</v>
      </c>
      <c r="E22" s="134"/>
      <c r="F22" s="92"/>
      <c r="G22" s="136"/>
      <c r="H22" s="93">
        <f t="shared" si="8"/>
        <v>0</v>
      </c>
      <c r="I22" s="136"/>
      <c r="J22" s="136"/>
      <c r="K22" s="136"/>
      <c r="L22" s="136"/>
      <c r="M22" s="136"/>
      <c r="N22" s="136"/>
      <c r="O22" s="93">
        <f t="shared" si="9"/>
        <v>0</v>
      </c>
      <c r="P22" s="136"/>
      <c r="Q22" s="136"/>
      <c r="R22" s="136"/>
      <c r="S22" s="93">
        <f t="shared" si="10"/>
        <v>0</v>
      </c>
      <c r="T22" s="94"/>
      <c r="U22" s="94"/>
      <c r="V22" s="94"/>
      <c r="W22" s="94"/>
      <c r="X22" s="160">
        <f>S22</f>
        <v>0</v>
      </c>
      <c r="Y22" s="136"/>
      <c r="Z22" s="136"/>
      <c r="AA22" s="149"/>
      <c r="AB22" s="92"/>
      <c r="AC22" s="95"/>
    </row>
    <row r="23" spans="1:29" s="1" customFormat="1" ht="24.75" customHeight="1">
      <c r="A23" s="158" t="s">
        <v>249</v>
      </c>
      <c r="B23" s="196"/>
      <c r="C23" s="133" t="s">
        <v>62</v>
      </c>
      <c r="D23" s="3" t="s">
        <v>1</v>
      </c>
      <c r="E23" s="134"/>
      <c r="F23" s="92"/>
      <c r="G23" s="136"/>
      <c r="H23" s="92"/>
      <c r="I23" s="94"/>
      <c r="J23" s="94"/>
      <c r="K23" s="94"/>
      <c r="L23" s="94"/>
      <c r="M23" s="94"/>
      <c r="N23" s="94"/>
      <c r="O23" s="102"/>
      <c r="P23" s="94"/>
      <c r="Q23" s="94"/>
      <c r="R23" s="94"/>
      <c r="S23" s="94"/>
      <c r="T23" s="94"/>
      <c r="U23" s="94"/>
      <c r="V23" s="94"/>
      <c r="W23" s="94"/>
      <c r="X23" s="160">
        <f>E23+G23</f>
        <v>0</v>
      </c>
      <c r="Y23" s="94"/>
      <c r="Z23" s="94"/>
      <c r="AA23" s="92"/>
      <c r="AB23" s="92"/>
      <c r="AC23" s="95"/>
    </row>
    <row r="24" spans="1:29" s="1" customFormat="1" ht="24.75" customHeight="1">
      <c r="A24" s="158" t="s">
        <v>250</v>
      </c>
      <c r="B24" s="196"/>
      <c r="C24" s="133" t="s">
        <v>32</v>
      </c>
      <c r="D24" s="3" t="s">
        <v>2</v>
      </c>
      <c r="E24" s="135"/>
      <c r="F24" s="96"/>
      <c r="G24" s="137"/>
      <c r="H24" s="97">
        <f t="shared" si="8"/>
        <v>0</v>
      </c>
      <c r="I24" s="137"/>
      <c r="J24" s="137"/>
      <c r="K24" s="137"/>
      <c r="L24" s="137"/>
      <c r="M24" s="137"/>
      <c r="N24" s="137"/>
      <c r="O24" s="97">
        <f t="shared" si="9"/>
        <v>0</v>
      </c>
      <c r="P24" s="137"/>
      <c r="Q24" s="137"/>
      <c r="R24" s="137"/>
      <c r="S24" s="97">
        <f t="shared" si="10"/>
        <v>0</v>
      </c>
      <c r="T24" s="98"/>
      <c r="U24" s="98"/>
      <c r="V24" s="98"/>
      <c r="W24" s="98"/>
      <c r="X24" s="161">
        <f>S24</f>
        <v>0</v>
      </c>
      <c r="Y24" s="137"/>
      <c r="Z24" s="137"/>
      <c r="AA24" s="148"/>
      <c r="AB24" s="96"/>
      <c r="AC24" s="99"/>
    </row>
    <row r="25" spans="1:29" s="1" customFormat="1">
      <c r="A25" s="157"/>
      <c r="B25" s="196"/>
      <c r="C25" s="81" t="s">
        <v>72</v>
      </c>
      <c r="D25" s="128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65"/>
      <c r="Y25" s="108"/>
      <c r="Z25" s="107"/>
      <c r="AA25" s="107"/>
      <c r="AB25" s="107"/>
      <c r="AC25" s="108"/>
    </row>
    <row r="26" spans="1:29" s="1" customFormat="1" ht="25.5" customHeight="1">
      <c r="A26" s="158" t="s">
        <v>251</v>
      </c>
      <c r="B26" s="196"/>
      <c r="C26" s="133">
        <v>0</v>
      </c>
      <c r="D26" s="3" t="s">
        <v>3</v>
      </c>
      <c r="E26" s="142"/>
      <c r="F26" s="101"/>
      <c r="G26" s="140"/>
      <c r="H26" s="91">
        <f t="shared" ref="H26:H39" si="11">E26+G26</f>
        <v>0</v>
      </c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40"/>
      <c r="T26" s="140"/>
      <c r="U26" s="140"/>
      <c r="V26" s="140"/>
      <c r="W26" s="140"/>
      <c r="X26" s="163">
        <f t="shared" ref="X26:X40" si="12">S26-T26-(0.8*U26)-(0.5*V26)</f>
        <v>0</v>
      </c>
      <c r="Y26" s="140"/>
      <c r="Z26" s="91">
        <f>$X$26*0</f>
        <v>0</v>
      </c>
      <c r="AA26" s="166"/>
      <c r="AB26" s="140"/>
      <c r="AC26" s="141"/>
    </row>
    <row r="27" spans="1:29" s="1" customFormat="1" ht="25.5" customHeight="1">
      <c r="A27" s="158" t="s">
        <v>252</v>
      </c>
      <c r="B27" s="196"/>
      <c r="C27" s="133">
        <v>0.02</v>
      </c>
      <c r="D27" s="3" t="s">
        <v>4</v>
      </c>
      <c r="E27" s="134"/>
      <c r="F27" s="94"/>
      <c r="G27" s="136"/>
      <c r="H27" s="93">
        <f t="shared" si="11"/>
        <v>0</v>
      </c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136"/>
      <c r="T27" s="136"/>
      <c r="U27" s="136"/>
      <c r="V27" s="136"/>
      <c r="W27" s="136"/>
      <c r="X27" s="160">
        <f t="shared" si="12"/>
        <v>0</v>
      </c>
      <c r="Y27" s="136"/>
      <c r="Z27" s="93">
        <f>$X$27*0.02</f>
        <v>0</v>
      </c>
      <c r="AA27" s="167"/>
      <c r="AB27" s="136"/>
      <c r="AC27" s="147"/>
    </row>
    <row r="28" spans="1:29" s="1" customFormat="1" ht="25.5" customHeight="1">
      <c r="A28" s="158" t="s">
        <v>253</v>
      </c>
      <c r="B28" s="196"/>
      <c r="C28" s="133">
        <v>0.04</v>
      </c>
      <c r="D28" s="3" t="s">
        <v>5</v>
      </c>
      <c r="E28" s="134"/>
      <c r="F28" s="94"/>
      <c r="G28" s="136"/>
      <c r="H28" s="93">
        <f t="shared" si="11"/>
        <v>0</v>
      </c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136"/>
      <c r="T28" s="136"/>
      <c r="U28" s="136"/>
      <c r="V28" s="136"/>
      <c r="W28" s="136"/>
      <c r="X28" s="160">
        <f t="shared" si="12"/>
        <v>0</v>
      </c>
      <c r="Y28" s="136"/>
      <c r="Z28" s="93">
        <f>$X$28*0.04</f>
        <v>0</v>
      </c>
      <c r="AA28" s="168"/>
      <c r="AB28" s="136"/>
      <c r="AC28" s="147"/>
    </row>
    <row r="29" spans="1:29" s="1" customFormat="1" ht="25.5" customHeight="1">
      <c r="A29" s="158" t="s">
        <v>254</v>
      </c>
      <c r="B29" s="196"/>
      <c r="C29" s="133">
        <v>0.1</v>
      </c>
      <c r="D29" s="3" t="s">
        <v>6</v>
      </c>
      <c r="E29" s="134"/>
      <c r="F29" s="94"/>
      <c r="G29" s="136"/>
      <c r="H29" s="93">
        <f t="shared" si="11"/>
        <v>0</v>
      </c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136"/>
      <c r="T29" s="136"/>
      <c r="U29" s="136"/>
      <c r="V29" s="136"/>
      <c r="W29" s="136"/>
      <c r="X29" s="160">
        <f t="shared" si="12"/>
        <v>0</v>
      </c>
      <c r="Y29" s="136"/>
      <c r="Z29" s="93">
        <f>$X$29*0.1</f>
        <v>0</v>
      </c>
      <c r="AA29" s="167"/>
      <c r="AB29" s="136"/>
      <c r="AC29" s="147"/>
    </row>
    <row r="30" spans="1:29" s="1" customFormat="1" ht="25.5" customHeight="1">
      <c r="A30" s="158" t="s">
        <v>255</v>
      </c>
      <c r="B30" s="196"/>
      <c r="C30" s="133">
        <v>0.2</v>
      </c>
      <c r="D30" s="3" t="s">
        <v>7</v>
      </c>
      <c r="E30" s="134"/>
      <c r="F30" s="94"/>
      <c r="G30" s="136"/>
      <c r="H30" s="93">
        <f t="shared" si="11"/>
        <v>0</v>
      </c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136"/>
      <c r="T30" s="136"/>
      <c r="U30" s="136"/>
      <c r="V30" s="136"/>
      <c r="W30" s="136"/>
      <c r="X30" s="160">
        <f t="shared" si="12"/>
        <v>0</v>
      </c>
      <c r="Y30" s="136"/>
      <c r="Z30" s="93">
        <f>$X$30*0.2</f>
        <v>0</v>
      </c>
      <c r="AA30" s="167"/>
      <c r="AB30" s="136"/>
      <c r="AC30" s="147"/>
    </row>
    <row r="31" spans="1:29" s="1" customFormat="1" ht="25.5" customHeight="1">
      <c r="A31" s="158" t="s">
        <v>256</v>
      </c>
      <c r="B31" s="196"/>
      <c r="C31" s="133">
        <v>0.35</v>
      </c>
      <c r="D31" s="3" t="s">
        <v>20</v>
      </c>
      <c r="E31" s="134"/>
      <c r="F31" s="94"/>
      <c r="G31" s="136"/>
      <c r="H31" s="93">
        <f t="shared" si="11"/>
        <v>0</v>
      </c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136"/>
      <c r="T31" s="136"/>
      <c r="U31" s="136"/>
      <c r="V31" s="136"/>
      <c r="W31" s="136"/>
      <c r="X31" s="160">
        <f t="shared" si="12"/>
        <v>0</v>
      </c>
      <c r="Y31" s="136"/>
      <c r="Z31" s="93">
        <f>$X$31*0.35</f>
        <v>0</v>
      </c>
      <c r="AA31" s="167"/>
      <c r="AB31" s="136"/>
      <c r="AC31" s="147"/>
    </row>
    <row r="32" spans="1:29" s="1" customFormat="1" ht="25.5" customHeight="1">
      <c r="A32" s="158" t="s">
        <v>257</v>
      </c>
      <c r="B32" s="196"/>
      <c r="C32" s="133">
        <v>0.5</v>
      </c>
      <c r="D32" s="3" t="s">
        <v>8</v>
      </c>
      <c r="E32" s="134"/>
      <c r="F32" s="94"/>
      <c r="G32" s="136"/>
      <c r="H32" s="93">
        <f t="shared" si="11"/>
        <v>0</v>
      </c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136"/>
      <c r="T32" s="136"/>
      <c r="U32" s="136"/>
      <c r="V32" s="136"/>
      <c r="W32" s="136"/>
      <c r="X32" s="160">
        <f t="shared" si="12"/>
        <v>0</v>
      </c>
      <c r="Y32" s="136"/>
      <c r="Z32" s="93">
        <f>$X$32*0.5</f>
        <v>0</v>
      </c>
      <c r="AA32" s="167"/>
      <c r="AB32" s="136"/>
      <c r="AC32" s="147"/>
    </row>
    <row r="33" spans="1:29" s="1" customFormat="1" ht="25.5" customHeight="1">
      <c r="A33" s="158" t="s">
        <v>258</v>
      </c>
      <c r="B33" s="196"/>
      <c r="C33" s="133">
        <v>0.7</v>
      </c>
      <c r="D33" s="3" t="s">
        <v>9</v>
      </c>
      <c r="E33" s="127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136"/>
      <c r="T33" s="136"/>
      <c r="U33" s="136"/>
      <c r="V33" s="136"/>
      <c r="W33" s="136"/>
      <c r="X33" s="160">
        <f t="shared" si="12"/>
        <v>0</v>
      </c>
      <c r="Y33" s="136"/>
      <c r="Z33" s="93">
        <f>$X$33*0.7</f>
        <v>0</v>
      </c>
      <c r="AA33" s="169"/>
      <c r="AB33" s="136"/>
      <c r="AC33" s="147"/>
    </row>
    <row r="34" spans="1:29" s="1" customFormat="1" ht="25.5" customHeight="1">
      <c r="A34" s="158" t="s">
        <v>259</v>
      </c>
      <c r="B34" s="196"/>
      <c r="C34" s="133">
        <v>0.75</v>
      </c>
      <c r="D34" s="3" t="s">
        <v>21</v>
      </c>
      <c r="E34" s="134"/>
      <c r="F34" s="94"/>
      <c r="G34" s="136"/>
      <c r="H34" s="93">
        <f t="shared" si="11"/>
        <v>0</v>
      </c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136"/>
      <c r="T34" s="136"/>
      <c r="U34" s="136"/>
      <c r="V34" s="136"/>
      <c r="W34" s="136"/>
      <c r="X34" s="160">
        <f t="shared" si="12"/>
        <v>0</v>
      </c>
      <c r="Y34" s="136"/>
      <c r="Z34" s="93">
        <f>$X$34*0.75</f>
        <v>0</v>
      </c>
      <c r="AA34" s="169"/>
      <c r="AB34" s="136"/>
      <c r="AC34" s="147"/>
    </row>
    <row r="35" spans="1:29" s="1" customFormat="1" ht="25.5" customHeight="1">
      <c r="A35" s="158" t="s">
        <v>260</v>
      </c>
      <c r="B35" s="196"/>
      <c r="C35" s="133">
        <v>1</v>
      </c>
      <c r="D35" s="3" t="s">
        <v>22</v>
      </c>
      <c r="E35" s="134"/>
      <c r="F35" s="94"/>
      <c r="G35" s="136"/>
      <c r="H35" s="93">
        <f t="shared" si="11"/>
        <v>0</v>
      </c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136"/>
      <c r="T35" s="136"/>
      <c r="U35" s="136"/>
      <c r="V35" s="136"/>
      <c r="W35" s="136"/>
      <c r="X35" s="160">
        <f t="shared" si="12"/>
        <v>0</v>
      </c>
      <c r="Y35" s="136"/>
      <c r="Z35" s="93">
        <f>$X$35*1</f>
        <v>0</v>
      </c>
      <c r="AA35" s="169"/>
      <c r="AB35" s="136"/>
      <c r="AC35" s="147"/>
    </row>
    <row r="36" spans="1:29" s="1" customFormat="1" ht="25.5" customHeight="1">
      <c r="A36" s="158" t="s">
        <v>261</v>
      </c>
      <c r="B36" s="196"/>
      <c r="C36" s="133">
        <v>1.5</v>
      </c>
      <c r="D36" s="3" t="s">
        <v>23</v>
      </c>
      <c r="E36" s="134"/>
      <c r="F36" s="94"/>
      <c r="G36" s="136"/>
      <c r="H36" s="93">
        <f t="shared" si="11"/>
        <v>0</v>
      </c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136"/>
      <c r="T36" s="136"/>
      <c r="U36" s="136"/>
      <c r="V36" s="136"/>
      <c r="W36" s="136"/>
      <c r="X36" s="160">
        <f t="shared" si="12"/>
        <v>0</v>
      </c>
      <c r="Y36" s="136"/>
      <c r="Z36" s="93">
        <f>$X$36*1.5</f>
        <v>0</v>
      </c>
      <c r="AA36" s="169"/>
      <c r="AB36" s="136"/>
      <c r="AC36" s="147"/>
    </row>
    <row r="37" spans="1:29" s="1" customFormat="1" ht="25.5" customHeight="1">
      <c r="A37" s="158" t="s">
        <v>262</v>
      </c>
      <c r="B37" s="196"/>
      <c r="C37" s="133">
        <v>2.5</v>
      </c>
      <c r="D37" s="3" t="s">
        <v>24</v>
      </c>
      <c r="E37" s="134"/>
      <c r="F37" s="94"/>
      <c r="G37" s="136"/>
      <c r="H37" s="93">
        <f t="shared" si="11"/>
        <v>0</v>
      </c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136"/>
      <c r="T37" s="136"/>
      <c r="U37" s="136"/>
      <c r="V37" s="136"/>
      <c r="W37" s="136"/>
      <c r="X37" s="160">
        <f t="shared" si="12"/>
        <v>0</v>
      </c>
      <c r="Y37" s="136"/>
      <c r="Z37" s="93">
        <f>$X$37*2.5</f>
        <v>0</v>
      </c>
      <c r="AA37" s="169"/>
      <c r="AB37" s="136"/>
      <c r="AC37" s="147"/>
    </row>
    <row r="38" spans="1:29" s="1" customFormat="1" ht="25.5" customHeight="1">
      <c r="A38" s="158" t="s">
        <v>263</v>
      </c>
      <c r="B38" s="196"/>
      <c r="C38" s="133">
        <v>3.7</v>
      </c>
      <c r="D38" s="3" t="s">
        <v>25</v>
      </c>
      <c r="E38" s="134"/>
      <c r="F38" s="94"/>
      <c r="G38" s="136"/>
      <c r="H38" s="93">
        <f t="shared" si="11"/>
        <v>0</v>
      </c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136"/>
      <c r="T38" s="136"/>
      <c r="U38" s="136"/>
      <c r="V38" s="136"/>
      <c r="W38" s="136"/>
      <c r="X38" s="160">
        <f t="shared" si="12"/>
        <v>0</v>
      </c>
      <c r="Y38" s="136"/>
      <c r="Z38" s="93">
        <f>$X$38*3.7</f>
        <v>0</v>
      </c>
      <c r="AA38" s="168"/>
      <c r="AB38" s="136"/>
      <c r="AC38" s="147"/>
    </row>
    <row r="39" spans="1:29" s="1" customFormat="1" ht="25.5" customHeight="1">
      <c r="A39" s="158" t="s">
        <v>264</v>
      </c>
      <c r="B39" s="196"/>
      <c r="C39" s="133">
        <v>12.5</v>
      </c>
      <c r="D39" s="3" t="s">
        <v>26</v>
      </c>
      <c r="E39" s="134"/>
      <c r="F39" s="94"/>
      <c r="G39" s="136"/>
      <c r="H39" s="93">
        <f t="shared" si="11"/>
        <v>0</v>
      </c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136"/>
      <c r="T39" s="136"/>
      <c r="U39" s="136"/>
      <c r="V39" s="136"/>
      <c r="W39" s="136"/>
      <c r="X39" s="160">
        <f t="shared" si="12"/>
        <v>0</v>
      </c>
      <c r="Y39" s="136"/>
      <c r="Z39" s="93">
        <f>$X$39*12.5</f>
        <v>0</v>
      </c>
      <c r="AA39" s="169"/>
      <c r="AB39" s="136"/>
      <c r="AC39" s="147"/>
    </row>
    <row r="40" spans="1:29" s="1" customFormat="1" ht="27.75" customHeight="1">
      <c r="A40" s="158" t="s">
        <v>265</v>
      </c>
      <c r="B40" s="196"/>
      <c r="C40" s="133" t="s">
        <v>47</v>
      </c>
      <c r="D40" s="3" t="s">
        <v>27</v>
      </c>
      <c r="E40" s="134"/>
      <c r="F40" s="94"/>
      <c r="G40" s="136"/>
      <c r="H40" s="93">
        <f>E40+G40</f>
        <v>0</v>
      </c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136"/>
      <c r="T40" s="136"/>
      <c r="U40" s="136"/>
      <c r="V40" s="136"/>
      <c r="W40" s="136"/>
      <c r="X40" s="160">
        <f t="shared" si="12"/>
        <v>0</v>
      </c>
      <c r="Y40" s="136"/>
      <c r="Z40" s="136"/>
      <c r="AA40" s="136"/>
      <c r="AB40" s="136"/>
      <c r="AC40" s="147"/>
    </row>
    <row r="41" spans="1:29" s="1" customFormat="1" ht="27.75" customHeight="1">
      <c r="A41" s="158" t="s">
        <v>266</v>
      </c>
      <c r="B41" s="196"/>
      <c r="C41" s="133" t="s">
        <v>97</v>
      </c>
      <c r="D41" s="3" t="s">
        <v>98</v>
      </c>
      <c r="E41" s="143"/>
      <c r="F41" s="103"/>
      <c r="G41" s="145"/>
      <c r="H41" s="93">
        <f t="shared" ref="H41:H44" si="13">E41+G41</f>
        <v>0</v>
      </c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36"/>
      <c r="T41" s="145"/>
      <c r="U41" s="145"/>
      <c r="V41" s="145"/>
      <c r="W41" s="145"/>
      <c r="X41" s="145"/>
      <c r="Y41" s="145"/>
      <c r="Z41" s="145"/>
      <c r="AA41" s="145"/>
      <c r="AB41" s="103"/>
      <c r="AC41" s="95"/>
    </row>
    <row r="42" spans="1:29" s="1" customFormat="1" ht="27.75" customHeight="1">
      <c r="A42" s="158" t="s">
        <v>267</v>
      </c>
      <c r="B42" s="196"/>
      <c r="C42" s="133" t="s">
        <v>102</v>
      </c>
      <c r="D42" s="3" t="s">
        <v>103</v>
      </c>
      <c r="E42" s="143"/>
      <c r="F42" s="103"/>
      <c r="G42" s="145"/>
      <c r="H42" s="93">
        <f t="shared" si="13"/>
        <v>0</v>
      </c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36"/>
      <c r="T42" s="145"/>
      <c r="U42" s="145"/>
      <c r="V42" s="145"/>
      <c r="W42" s="145"/>
      <c r="X42" s="145"/>
      <c r="Y42" s="145"/>
      <c r="Z42" s="145"/>
      <c r="AA42" s="103"/>
      <c r="AB42" s="103"/>
      <c r="AC42" s="95"/>
    </row>
    <row r="43" spans="1:29" s="1" customFormat="1" ht="27.75" customHeight="1">
      <c r="A43" s="158" t="s">
        <v>268</v>
      </c>
      <c r="B43" s="196"/>
      <c r="C43" s="133" t="s">
        <v>99</v>
      </c>
      <c r="D43" s="3" t="s">
        <v>100</v>
      </c>
      <c r="E43" s="143"/>
      <c r="F43" s="103"/>
      <c r="G43" s="145"/>
      <c r="H43" s="93">
        <f t="shared" si="13"/>
        <v>0</v>
      </c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36"/>
      <c r="T43" s="145"/>
      <c r="U43" s="145"/>
      <c r="V43" s="145"/>
      <c r="W43" s="145"/>
      <c r="X43" s="145"/>
      <c r="Y43" s="145"/>
      <c r="Z43" s="145"/>
      <c r="AA43" s="145"/>
      <c r="AB43" s="103"/>
      <c r="AC43" s="95"/>
    </row>
    <row r="44" spans="1:29" s="1" customFormat="1" ht="27.75" customHeight="1" thickBot="1">
      <c r="A44" s="158" t="s">
        <v>269</v>
      </c>
      <c r="B44" s="197"/>
      <c r="C44" s="133" t="s">
        <v>104</v>
      </c>
      <c r="D44" s="3" t="s">
        <v>105</v>
      </c>
      <c r="E44" s="144"/>
      <c r="F44" s="104"/>
      <c r="G44" s="146"/>
      <c r="H44" s="105">
        <f t="shared" si="13"/>
        <v>0</v>
      </c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70"/>
      <c r="T44" s="146"/>
      <c r="U44" s="146"/>
      <c r="V44" s="146"/>
      <c r="W44" s="146"/>
      <c r="X44" s="146"/>
      <c r="Y44" s="146"/>
      <c r="Z44" s="146"/>
      <c r="AA44" s="104"/>
      <c r="AB44" s="104"/>
      <c r="AC44" s="106"/>
    </row>
  </sheetData>
  <sheetProtection password="D86F" sheet="1" objects="1" scenarios="1"/>
  <mergeCells count="26">
    <mergeCell ref="B10:B44"/>
    <mergeCell ref="G6:G8"/>
    <mergeCell ref="H6:H8"/>
    <mergeCell ref="O6:O8"/>
    <mergeCell ref="X6:X8"/>
    <mergeCell ref="T6:W6"/>
    <mergeCell ref="S6:S8"/>
    <mergeCell ref="M7:N7"/>
    <mergeCell ref="I6:N6"/>
    <mergeCell ref="Q7:R7"/>
    <mergeCell ref="P6:R6"/>
    <mergeCell ref="K7:L7"/>
    <mergeCell ref="AB7:AB8"/>
    <mergeCell ref="AC7:AC8"/>
    <mergeCell ref="B2:AC2"/>
    <mergeCell ref="Z6:Z8"/>
    <mergeCell ref="AA6:AA8"/>
    <mergeCell ref="F7:F8"/>
    <mergeCell ref="P7:P8"/>
    <mergeCell ref="T7:T8"/>
    <mergeCell ref="U7:U8"/>
    <mergeCell ref="V7:V8"/>
    <mergeCell ref="W7:W8"/>
    <mergeCell ref="E5:AC5"/>
    <mergeCell ref="E6:F6"/>
    <mergeCell ref="I7:J7"/>
  </mergeCells>
  <conditionalFormatting sqref="C17:C18">
    <cfRule type="cellIs" dxfId="9" priority="2" stopIfTrue="1" operator="equal">
      <formula>#REF!</formula>
    </cfRule>
  </conditionalFormatting>
  <conditionalFormatting sqref="C20:C24 C26:C44">
    <cfRule type="cellIs" dxfId="8" priority="1" stopIfTrue="1" operator="equal">
      <formula>#REF!</formula>
    </cfRule>
  </conditionalFormatting>
  <dataValidations count="22">
    <dataValidation type="whole" operator="lessThanOrEqual" allowBlank="1" showInputMessage="1" showErrorMessage="1" error="Value must less than or equal to r70c10" sqref="F17">
      <formula1>E17</formula1>
    </dataValidation>
    <dataValidation type="whole" operator="greaterThanOrEqual" allowBlank="1" showInputMessage="1" showErrorMessage="1" error="Value must be greater than or equal to r80c20" sqref="E18">
      <formula1>F18</formula1>
    </dataValidation>
    <dataValidation type="whole" operator="lessThanOrEqual" allowBlank="1" showInputMessage="1" showErrorMessage="1" error="Value must less than or equal to r80c10" sqref="F18">
      <formula1>E18</formula1>
    </dataValidation>
    <dataValidation type="decimal" operator="lessThanOrEqual" allowBlank="1" showInputMessage="1" showErrorMessage="1" error="A negative figure is to be reported" prompt="A negative figure is to be reported" sqref="G17:G18 I17:M18">
      <formula1>0</formula1>
    </dataValidation>
    <dataValidation type="decimal" operator="greaterThanOrEqual" allowBlank="1" showInputMessage="1" showErrorMessage="1" error="A positive figure is to be reported" prompt="A positive figure is to be reported" sqref="N17:N18">
      <formula1>0</formula1>
    </dataValidation>
    <dataValidation type="decimal" operator="lessThanOrEqual" allowBlank="1" showInputMessage="1" showErrorMessage="1" error="A negative figure is to be reported " prompt="A negative figure is to be reported" sqref="Q17:Q18">
      <formula1>0</formula1>
    </dataValidation>
    <dataValidation allowBlank="1" showInputMessage="1" showErrorMessage="1" prompt="If there is no SME-supporting factor, then cell AA39 must be equal to cell Z39" sqref="AA39"/>
    <dataValidation allowBlank="1" showInputMessage="1" showErrorMessage="1" prompt="If there is no SME-supporting factor, then cell AA38 must be equal to cell Z38" sqref="AA38"/>
    <dataValidation allowBlank="1" showInputMessage="1" showErrorMessage="1" prompt="If there is no SME-supporting factor, then cell AA37 must be equal to cell Z37" sqref="AA37"/>
    <dataValidation allowBlank="1" showInputMessage="1" showErrorMessage="1" prompt="If there is no SME-supporting factor, then cell AA36 must be equal to cell Z36" sqref="AA36"/>
    <dataValidation allowBlank="1" showInputMessage="1" showErrorMessage="1" prompt="If there is no SME-supporting factor, then cell AA35 must be equal to cell Z35" sqref="AA35"/>
    <dataValidation allowBlank="1" showInputMessage="1" showErrorMessage="1" prompt="If there is no SME-supporting factor, then cell AA34 must be equal to cell Z34" sqref="AA34"/>
    <dataValidation allowBlank="1" showInputMessage="1" showErrorMessage="1" prompt="If there is no SME-supporting factor, then cell AA33 must be equal to cell Z33" sqref="AA33"/>
    <dataValidation allowBlank="1" showInputMessage="1" showErrorMessage="1" prompt="If there is no SME-supporting factor, then cell AA32 must be equal to cell Z32" sqref="AA32"/>
    <dataValidation allowBlank="1" showInputMessage="1" showErrorMessage="1" prompt="If there is no SME-supporting factor, then cell AA31 must be equal to cell Z31_x000a_" sqref="AA31"/>
    <dataValidation allowBlank="1" showInputMessage="1" showErrorMessage="1" prompt="If there is no SME-supporting factor, then cell AA30 must be equal to cell Z30" sqref="AA30"/>
    <dataValidation allowBlank="1" showInputMessage="1" showErrorMessage="1" prompt="If there is no SME-supporting factor, then cell AA29 must be equal to cell Z29" sqref="AA29"/>
    <dataValidation allowBlank="1" showInputMessage="1" showErrorMessage="1" prompt="If there is no SME-supporting factor, then cell AA28 must be equal to cell Z28_x000a_" sqref="AA28"/>
    <dataValidation allowBlank="1" showInputMessage="1" showErrorMessage="1" prompt="If there is no SME-supporting factor, then cell AA27 must be equal to cell Z27" sqref="AA27"/>
    <dataValidation allowBlank="1" showInputMessage="1" showErrorMessage="1" prompt="If there is no SME-supporting factor, then cell AA26 must be equal to cell Z26" sqref="AA26"/>
    <dataValidation allowBlank="1" showInputMessage="1" showErrorMessage="1" prompt="If there is no SME-supporting factor, then cell AA40 must be equal to cell Z40" sqref="AA40"/>
    <dataValidation type="decimal" operator="greaterThanOrEqual" allowBlank="1" showInputMessage="1" showErrorMessage="1" error="Value must be greater than or equal to r70c20" sqref="E17">
      <formula1>F17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19">
    <outlinePr summaryBelow="0" summaryRight="0"/>
  </sheetPr>
  <dimension ref="A2:AC44"/>
  <sheetViews>
    <sheetView topLeftCell="L1" zoomScale="50" zoomScaleNormal="50" workbookViewId="0">
      <selection activeCell="Y12" sqref="Y12"/>
    </sheetView>
  </sheetViews>
  <sheetFormatPr defaultColWidth="9.140625" defaultRowHeight="15"/>
  <cols>
    <col min="1" max="1" width="4.140625" customWidth="1"/>
    <col min="2" max="2" width="5.7109375" customWidth="1"/>
    <col min="3" max="3" width="60.7109375" customWidth="1"/>
    <col min="4" max="4" width="4" bestFit="1" customWidth="1"/>
    <col min="5" max="24" width="20.7109375" customWidth="1"/>
    <col min="25" max="25" width="20.7109375" style="1" customWidth="1"/>
    <col min="26" max="29" width="20.7109375" customWidth="1"/>
  </cols>
  <sheetData>
    <row r="2" spans="1:29">
      <c r="B2" s="183" t="s">
        <v>106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5"/>
    </row>
    <row r="4" spans="1:29">
      <c r="A4" s="151" t="s">
        <v>109</v>
      </c>
      <c r="C4" s="221" t="s">
        <v>86</v>
      </c>
      <c r="D4" s="222"/>
      <c r="E4" s="222"/>
      <c r="F4" s="223"/>
    </row>
    <row r="5" spans="1:29" ht="15.75" thickBot="1">
      <c r="A5" s="152"/>
      <c r="E5" s="224" t="s">
        <v>69</v>
      </c>
      <c r="F5" s="224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</row>
    <row r="6" spans="1:29" ht="60" customHeight="1">
      <c r="A6" s="152"/>
      <c r="E6" s="188" t="s">
        <v>28</v>
      </c>
      <c r="F6" s="199"/>
      <c r="G6" s="214" t="s">
        <v>53</v>
      </c>
      <c r="H6" s="214" t="s">
        <v>39</v>
      </c>
      <c r="I6" s="203" t="s">
        <v>40</v>
      </c>
      <c r="J6" s="204"/>
      <c r="K6" s="204"/>
      <c r="L6" s="204"/>
      <c r="M6" s="204"/>
      <c r="N6" s="205"/>
      <c r="O6" s="214" t="s">
        <v>67</v>
      </c>
      <c r="P6" s="208" t="s">
        <v>55</v>
      </c>
      <c r="Q6" s="209"/>
      <c r="R6" s="210"/>
      <c r="S6" s="211" t="s">
        <v>45</v>
      </c>
      <c r="T6" s="211" t="s">
        <v>46</v>
      </c>
      <c r="U6" s="212"/>
      <c r="V6" s="212"/>
      <c r="W6" s="213"/>
      <c r="X6" s="219" t="s">
        <v>29</v>
      </c>
      <c r="Y6" s="82"/>
      <c r="Z6" s="188" t="s">
        <v>59</v>
      </c>
      <c r="AA6" s="188" t="s">
        <v>60</v>
      </c>
      <c r="AB6" s="88"/>
      <c r="AC6" s="89"/>
    </row>
    <row r="7" spans="1:29" ht="57">
      <c r="A7" s="152"/>
      <c r="E7" s="83"/>
      <c r="F7" s="190" t="s">
        <v>36</v>
      </c>
      <c r="G7" s="215"/>
      <c r="H7" s="216"/>
      <c r="I7" s="200" t="s">
        <v>41</v>
      </c>
      <c r="J7" s="201"/>
      <c r="K7" s="200" t="s">
        <v>33</v>
      </c>
      <c r="L7" s="202"/>
      <c r="M7" s="200" t="s">
        <v>42</v>
      </c>
      <c r="N7" s="202"/>
      <c r="O7" s="215"/>
      <c r="P7" s="193" t="s">
        <v>56</v>
      </c>
      <c r="Q7" s="206" t="s">
        <v>44</v>
      </c>
      <c r="R7" s="207"/>
      <c r="S7" s="217"/>
      <c r="T7" s="186">
        <v>0</v>
      </c>
      <c r="U7" s="186">
        <v>0.2</v>
      </c>
      <c r="V7" s="186">
        <v>0.5</v>
      </c>
      <c r="W7" s="186">
        <v>1</v>
      </c>
      <c r="X7" s="220"/>
      <c r="Y7" s="83" t="s">
        <v>101</v>
      </c>
      <c r="Z7" s="189"/>
      <c r="AA7" s="189"/>
      <c r="AB7" s="190" t="s">
        <v>50</v>
      </c>
      <c r="AC7" s="191" t="s">
        <v>48</v>
      </c>
    </row>
    <row r="8" spans="1:29" ht="42.75">
      <c r="A8" s="152"/>
      <c r="E8" s="83"/>
      <c r="F8" s="189"/>
      <c r="G8" s="215"/>
      <c r="H8" s="216"/>
      <c r="I8" s="84" t="s">
        <v>63</v>
      </c>
      <c r="J8" s="84" t="s">
        <v>64</v>
      </c>
      <c r="K8" s="85" t="s">
        <v>65</v>
      </c>
      <c r="L8" s="85" t="s">
        <v>66</v>
      </c>
      <c r="M8" s="85" t="s">
        <v>54</v>
      </c>
      <c r="N8" s="85" t="s">
        <v>43</v>
      </c>
      <c r="O8" s="215"/>
      <c r="P8" s="194"/>
      <c r="Q8" s="86"/>
      <c r="R8" s="87" t="s">
        <v>57</v>
      </c>
      <c r="S8" s="218"/>
      <c r="T8" s="187"/>
      <c r="U8" s="187"/>
      <c r="V8" s="187"/>
      <c r="W8" s="187"/>
      <c r="X8" s="220"/>
      <c r="Y8" s="83"/>
      <c r="Z8" s="189"/>
      <c r="AA8" s="189"/>
      <c r="AB8" s="189"/>
      <c r="AC8" s="192"/>
    </row>
    <row r="9" spans="1:29">
      <c r="A9" s="152"/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  <c r="L9" s="2" t="s">
        <v>17</v>
      </c>
      <c r="M9" s="2" t="s">
        <v>18</v>
      </c>
      <c r="N9" s="2" t="s">
        <v>19</v>
      </c>
      <c r="O9" s="2" t="s">
        <v>0</v>
      </c>
      <c r="P9" s="2" t="s">
        <v>1</v>
      </c>
      <c r="Q9" s="2" t="s">
        <v>2</v>
      </c>
      <c r="R9" s="2" t="s">
        <v>3</v>
      </c>
      <c r="S9" s="2" t="s">
        <v>4</v>
      </c>
      <c r="T9" s="2" t="s">
        <v>5</v>
      </c>
      <c r="U9" s="2" t="s">
        <v>6</v>
      </c>
      <c r="V9" s="2" t="s">
        <v>7</v>
      </c>
      <c r="W9" s="2" t="s">
        <v>20</v>
      </c>
      <c r="X9" s="2" t="s">
        <v>8</v>
      </c>
      <c r="Y9" s="2" t="s">
        <v>9</v>
      </c>
      <c r="Z9" s="2" t="s">
        <v>58</v>
      </c>
      <c r="AA9" s="2" t="s">
        <v>21</v>
      </c>
      <c r="AB9" s="2" t="s">
        <v>22</v>
      </c>
      <c r="AC9" s="2" t="s">
        <v>23</v>
      </c>
    </row>
    <row r="10" spans="1:29" s="1" customFormat="1" ht="25.5" customHeight="1">
      <c r="A10" s="80" t="s">
        <v>110</v>
      </c>
      <c r="B10" s="195" t="s">
        <v>68</v>
      </c>
      <c r="C10" s="130" t="s">
        <v>35</v>
      </c>
      <c r="D10" s="3" t="s">
        <v>10</v>
      </c>
      <c r="E10" s="124">
        <f>IF(ROUND(SUM($E$26:$E$32,$E$34:$E$40),0)=ROUND(SUM($E$17:$E$18,$E$20,$E$22,$E$24),0),ROUND(SUM($E$26:$E$32,$E$34:$E$40),0),"ERROR")</f>
        <v>0</v>
      </c>
      <c r="F10" s="90"/>
      <c r="G10" s="91">
        <f>IF(ROUND(SUM($G$26:$G$32,$G$34:$G$40),0)=ROUND(SUM($G$17:$G$18,$G$20,$G$22,$G$24),0),ROUND(SUM($G$26:$G$32,$G$34:$G$40),0),"ERROR")</f>
        <v>0</v>
      </c>
      <c r="H10" s="91">
        <f>IF(ROUND(SUM($H$26:$H$32,$H$34:$H$40),0)=ROUND(SUM($H$17:$H$18,$H$20,$H$22,$H$24),0),ROUND(SUM($H$26:$H$32,$H$34:$H$40),0),"ERROR")</f>
        <v>0</v>
      </c>
      <c r="I10" s="91">
        <f>SUM(I17:I18,I20,I22,I24)</f>
        <v>0</v>
      </c>
      <c r="J10" s="91">
        <f>SUM(J17:J18,J20,J22,J24)</f>
        <v>0</v>
      </c>
      <c r="K10" s="91">
        <f>SUM(K17:K18,K20,K22,K24)</f>
        <v>0</v>
      </c>
      <c r="L10" s="91">
        <f>SUM(L17:L18,L20,L22,L24)</f>
        <v>0</v>
      </c>
      <c r="M10" s="140">
        <f>SUM(I10:L10)</f>
        <v>0</v>
      </c>
      <c r="N10" s="91">
        <f>SUM(N17:N18,N20,N22,N24)</f>
        <v>0</v>
      </c>
      <c r="O10" s="91">
        <f>IF(ROUND(SUM($H$10,$M$10,$N$10),0)=ROUND(SUM($O$17:$O$18,$O$20,$O$22,$O$24),0),ROUND(SUM($H$10,$M$10,$N$10),0),"ERROR")</f>
        <v>0</v>
      </c>
      <c r="P10" s="91">
        <f>SUM(P17:P18,P20,P22,P24)</f>
        <v>0</v>
      </c>
      <c r="Q10" s="91">
        <f>SUM(Q17:Q18,Q20,Q22,Q24)</f>
        <v>0</v>
      </c>
      <c r="R10" s="91">
        <f>SUM(R17:R18,R20,R22,R24)</f>
        <v>0</v>
      </c>
      <c r="S10" s="91">
        <f>IF(ROUND(SUM(S26:S40),0)=ROUND(SUM(S17:S18,S20,S22,S24),0),ROUND(SUM(S26:S40),0),"ERROR")</f>
        <v>0</v>
      </c>
      <c r="T10" s="91">
        <f>IF(ROUND(SUM(T26:T40),0)=ROUND(T18,0),ROUND(SUM(T26:T40),0),"ERROR")</f>
        <v>0</v>
      </c>
      <c r="U10" s="91">
        <f>IF(ROUND(SUM(U26:U40),0)=ROUND(U18,0),ROUND(SUM(U26:U40),0),"ERROR")</f>
        <v>0</v>
      </c>
      <c r="V10" s="91">
        <f>IF(ROUND(SUM(V26:V40),0)=ROUND(V18,0),ROUND(SUM(V26:V40),0),"ERROR")</f>
        <v>0</v>
      </c>
      <c r="W10" s="91">
        <f>IF(ROUND(SUM(W26:W40),0)=ROUND(W18,0),ROUND(SUM(W26:W40),0),"ERROR")</f>
        <v>0</v>
      </c>
      <c r="X10" s="159">
        <f t="shared" ref="X10" si="0">S10-T10-(0.8*U10)-(0.5*V10)</f>
        <v>0</v>
      </c>
      <c r="Y10" s="91">
        <f>SUM(Y17:Y18,Y20,Y22,Y24)</f>
        <v>0</v>
      </c>
      <c r="Z10" s="91">
        <f>IF(ROUND(SUM(Z26:Z40),0)=ROUND(SUM(Z17:Z18,Z20,Z22,Z24),0),ROUND(SUM(Z26:Z40),0),"ERROR")</f>
        <v>0</v>
      </c>
      <c r="AA10" s="91">
        <f>SUM(AA26:AA40)</f>
        <v>0</v>
      </c>
      <c r="AB10" s="140"/>
      <c r="AC10" s="141"/>
    </row>
    <row r="11" spans="1:29" s="1" customFormat="1" ht="25.5" customHeight="1">
      <c r="A11" s="80" t="s">
        <v>111</v>
      </c>
      <c r="B11" s="196"/>
      <c r="C11" s="131" t="s">
        <v>34</v>
      </c>
      <c r="D11" s="3" t="s">
        <v>11</v>
      </c>
      <c r="E11" s="134"/>
      <c r="F11" s="92"/>
      <c r="G11" s="136"/>
      <c r="H11" s="93">
        <f t="shared" ref="H11:H15" si="1">E11+G11</f>
        <v>0</v>
      </c>
      <c r="I11" s="136"/>
      <c r="J11" s="136"/>
      <c r="K11" s="136"/>
      <c r="L11" s="136"/>
      <c r="M11" s="136"/>
      <c r="N11" s="136"/>
      <c r="O11" s="93">
        <f t="shared" ref="O11:O15" si="2">SUM(H11,M11:N11)</f>
        <v>0</v>
      </c>
      <c r="P11" s="136"/>
      <c r="Q11" s="136"/>
      <c r="R11" s="136"/>
      <c r="S11" s="93">
        <f>SUM(O11:Q11)</f>
        <v>0</v>
      </c>
      <c r="T11" s="136"/>
      <c r="U11" s="136"/>
      <c r="V11" s="136"/>
      <c r="W11" s="136"/>
      <c r="X11" s="160">
        <f t="shared" ref="X11:X15" si="3">S11-T11-(0.8*U11)-(0.5*V11)</f>
        <v>0</v>
      </c>
      <c r="Y11" s="136"/>
      <c r="Z11" s="136"/>
      <c r="AA11" s="138"/>
      <c r="AB11" s="94"/>
      <c r="AC11" s="95"/>
    </row>
    <row r="12" spans="1:29" s="1" customFormat="1" ht="25.5" customHeight="1">
      <c r="A12" s="80" t="s">
        <v>112</v>
      </c>
      <c r="B12" s="196"/>
      <c r="C12" s="132" t="s">
        <v>61</v>
      </c>
      <c r="D12" s="3" t="s">
        <v>12</v>
      </c>
      <c r="E12" s="134"/>
      <c r="F12" s="92"/>
      <c r="G12" s="136"/>
      <c r="H12" s="93">
        <f t="shared" si="1"/>
        <v>0</v>
      </c>
      <c r="I12" s="136"/>
      <c r="J12" s="136"/>
      <c r="K12" s="136"/>
      <c r="L12" s="136"/>
      <c r="M12" s="136"/>
      <c r="N12" s="136"/>
      <c r="O12" s="93">
        <f t="shared" si="2"/>
        <v>0</v>
      </c>
      <c r="P12" s="136"/>
      <c r="Q12" s="136"/>
      <c r="R12" s="136"/>
      <c r="S12" s="93">
        <f t="shared" ref="S12:S15" si="4">SUM(O12:Q12)</f>
        <v>0</v>
      </c>
      <c r="T12" s="136"/>
      <c r="U12" s="136"/>
      <c r="V12" s="136"/>
      <c r="W12" s="136"/>
      <c r="X12" s="160">
        <f t="shared" si="3"/>
        <v>0</v>
      </c>
      <c r="Y12" s="136"/>
      <c r="Z12" s="136"/>
      <c r="AA12" s="138"/>
      <c r="AB12" s="94"/>
      <c r="AC12" s="95"/>
    </row>
    <row r="13" spans="1:29" s="1" customFormat="1" ht="28.5">
      <c r="A13" s="80" t="s">
        <v>113</v>
      </c>
      <c r="B13" s="196"/>
      <c r="C13" s="131" t="s">
        <v>49</v>
      </c>
      <c r="D13" s="3" t="s">
        <v>13</v>
      </c>
      <c r="E13" s="134"/>
      <c r="F13" s="92"/>
      <c r="G13" s="136"/>
      <c r="H13" s="93">
        <f t="shared" si="1"/>
        <v>0</v>
      </c>
      <c r="I13" s="136"/>
      <c r="J13" s="136"/>
      <c r="K13" s="136"/>
      <c r="L13" s="136"/>
      <c r="M13" s="136"/>
      <c r="N13" s="136"/>
      <c r="O13" s="93">
        <f t="shared" si="2"/>
        <v>0</v>
      </c>
      <c r="P13" s="136"/>
      <c r="Q13" s="136"/>
      <c r="R13" s="136"/>
      <c r="S13" s="93">
        <f t="shared" si="4"/>
        <v>0</v>
      </c>
      <c r="T13" s="136"/>
      <c r="U13" s="136"/>
      <c r="V13" s="136"/>
      <c r="W13" s="136"/>
      <c r="X13" s="160">
        <f t="shared" si="3"/>
        <v>0</v>
      </c>
      <c r="Y13" s="136"/>
      <c r="Z13" s="136"/>
      <c r="AA13" s="138"/>
      <c r="AB13" s="94"/>
      <c r="AC13" s="95"/>
    </row>
    <row r="14" spans="1:29" s="1" customFormat="1" ht="28.5">
      <c r="A14" s="80" t="s">
        <v>114</v>
      </c>
      <c r="B14" s="196"/>
      <c r="C14" s="131" t="s">
        <v>51</v>
      </c>
      <c r="D14" s="3" t="s">
        <v>14</v>
      </c>
      <c r="E14" s="134"/>
      <c r="F14" s="92"/>
      <c r="G14" s="136"/>
      <c r="H14" s="93">
        <f t="shared" si="1"/>
        <v>0</v>
      </c>
      <c r="I14" s="136"/>
      <c r="J14" s="136"/>
      <c r="K14" s="136"/>
      <c r="L14" s="136"/>
      <c r="M14" s="136"/>
      <c r="N14" s="136"/>
      <c r="O14" s="93">
        <f t="shared" si="2"/>
        <v>0</v>
      </c>
      <c r="P14" s="136"/>
      <c r="Q14" s="136"/>
      <c r="R14" s="136"/>
      <c r="S14" s="93">
        <f t="shared" si="4"/>
        <v>0</v>
      </c>
      <c r="T14" s="136"/>
      <c r="U14" s="136"/>
      <c r="V14" s="136"/>
      <c r="W14" s="136"/>
      <c r="X14" s="160">
        <f t="shared" si="3"/>
        <v>0</v>
      </c>
      <c r="Y14" s="136"/>
      <c r="Z14" s="136"/>
      <c r="AA14" s="138"/>
      <c r="AB14" s="94"/>
      <c r="AC14" s="95"/>
    </row>
    <row r="15" spans="1:29" s="1" customFormat="1" ht="42.75">
      <c r="A15" s="80" t="s">
        <v>115</v>
      </c>
      <c r="B15" s="196"/>
      <c r="C15" s="131" t="s">
        <v>52</v>
      </c>
      <c r="D15" s="3" t="s">
        <v>15</v>
      </c>
      <c r="E15" s="135"/>
      <c r="F15" s="96"/>
      <c r="G15" s="137"/>
      <c r="H15" s="97">
        <f t="shared" si="1"/>
        <v>0</v>
      </c>
      <c r="I15" s="137"/>
      <c r="J15" s="137"/>
      <c r="K15" s="137"/>
      <c r="L15" s="137"/>
      <c r="M15" s="137"/>
      <c r="N15" s="137"/>
      <c r="O15" s="97">
        <f t="shared" si="2"/>
        <v>0</v>
      </c>
      <c r="P15" s="137"/>
      <c r="Q15" s="137"/>
      <c r="R15" s="137"/>
      <c r="S15" s="97">
        <f t="shared" si="4"/>
        <v>0</v>
      </c>
      <c r="T15" s="137"/>
      <c r="U15" s="137"/>
      <c r="V15" s="137"/>
      <c r="W15" s="137"/>
      <c r="X15" s="161">
        <f t="shared" si="3"/>
        <v>0</v>
      </c>
      <c r="Y15" s="137"/>
      <c r="Z15" s="137"/>
      <c r="AA15" s="139"/>
      <c r="AB15" s="98"/>
      <c r="AC15" s="99"/>
    </row>
    <row r="16" spans="1:29" s="1" customFormat="1">
      <c r="B16" s="196"/>
      <c r="C16" s="81" t="s">
        <v>70</v>
      </c>
      <c r="D16" s="129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65"/>
      <c r="Y16" s="108"/>
      <c r="Z16" s="107"/>
      <c r="AA16" s="107"/>
      <c r="AB16" s="107"/>
      <c r="AC16" s="108"/>
    </row>
    <row r="17" spans="1:29" s="1" customFormat="1" ht="30" customHeight="1">
      <c r="A17" s="80" t="s">
        <v>116</v>
      </c>
      <c r="B17" s="196"/>
      <c r="C17" s="133" t="s">
        <v>37</v>
      </c>
      <c r="D17" s="3" t="s">
        <v>16</v>
      </c>
      <c r="E17" s="125"/>
      <c r="F17" s="109"/>
      <c r="G17" s="110"/>
      <c r="H17" s="111">
        <f t="shared" ref="H17:H18" si="5">E17+G17</f>
        <v>0</v>
      </c>
      <c r="I17" s="112"/>
      <c r="J17" s="112"/>
      <c r="K17" s="112"/>
      <c r="L17" s="112"/>
      <c r="M17" s="112"/>
      <c r="N17" s="113"/>
      <c r="O17" s="114">
        <f t="shared" ref="O17:O18" si="6">SUM(H17,M17:N17)</f>
        <v>0</v>
      </c>
      <c r="P17" s="113"/>
      <c r="Q17" s="113"/>
      <c r="R17" s="113"/>
      <c r="S17" s="111">
        <f t="shared" ref="S17:S18" si="7">SUM(O17:Q17)</f>
        <v>0</v>
      </c>
      <c r="T17" s="115"/>
      <c r="U17" s="115"/>
      <c r="V17" s="115"/>
      <c r="W17" s="115"/>
      <c r="X17" s="162">
        <f>S17</f>
        <v>0</v>
      </c>
      <c r="Y17" s="116"/>
      <c r="Z17" s="113"/>
      <c r="AA17" s="117"/>
      <c r="AB17" s="117"/>
      <c r="AC17" s="153"/>
    </row>
    <row r="18" spans="1:29" s="1" customFormat="1" ht="28.5">
      <c r="A18" s="80" t="s">
        <v>117</v>
      </c>
      <c r="B18" s="196"/>
      <c r="C18" s="133" t="s">
        <v>38</v>
      </c>
      <c r="D18" s="3" t="s">
        <v>17</v>
      </c>
      <c r="E18" s="126"/>
      <c r="F18" s="118"/>
      <c r="G18" s="119"/>
      <c r="H18" s="120">
        <f t="shared" si="5"/>
        <v>0</v>
      </c>
      <c r="I18" s="112"/>
      <c r="J18" s="112"/>
      <c r="K18" s="112"/>
      <c r="L18" s="112"/>
      <c r="M18" s="112"/>
      <c r="N18" s="121"/>
      <c r="O18" s="122">
        <f t="shared" si="6"/>
        <v>0</v>
      </c>
      <c r="P18" s="121"/>
      <c r="Q18" s="121"/>
      <c r="R18" s="121"/>
      <c r="S18" s="120">
        <f t="shared" si="7"/>
        <v>0</v>
      </c>
      <c r="T18" s="119"/>
      <c r="U18" s="119"/>
      <c r="V18" s="119"/>
      <c r="W18" s="119"/>
      <c r="X18" s="161">
        <f>S18-T18-(0.8*U18)-(0.5*V18)</f>
        <v>0</v>
      </c>
      <c r="Y18" s="121"/>
      <c r="Z18" s="121"/>
      <c r="AA18" s="123"/>
      <c r="AB18" s="155"/>
      <c r="AC18" s="154"/>
    </row>
    <row r="19" spans="1:29" s="1" customFormat="1">
      <c r="B19" s="196"/>
      <c r="C19" s="81" t="s">
        <v>71</v>
      </c>
      <c r="D19" s="128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65"/>
      <c r="Y19" s="108"/>
      <c r="Z19" s="107"/>
      <c r="AA19" s="107"/>
      <c r="AB19" s="107"/>
      <c r="AC19" s="108"/>
    </row>
    <row r="20" spans="1:29" s="1" customFormat="1" ht="24.75" customHeight="1">
      <c r="A20" s="80" t="s">
        <v>118</v>
      </c>
      <c r="B20" s="196"/>
      <c r="C20" s="133" t="s">
        <v>30</v>
      </c>
      <c r="D20" s="3" t="s">
        <v>18</v>
      </c>
      <c r="E20" s="142"/>
      <c r="F20" s="90"/>
      <c r="G20" s="140"/>
      <c r="H20" s="91">
        <f t="shared" ref="H20:H24" si="8">E20+G20</f>
        <v>0</v>
      </c>
      <c r="I20" s="140"/>
      <c r="J20" s="140"/>
      <c r="K20" s="140"/>
      <c r="L20" s="140"/>
      <c r="M20" s="140"/>
      <c r="N20" s="140"/>
      <c r="O20" s="91">
        <f t="shared" ref="O20:O24" si="9">SUM(H20,M20:N20)</f>
        <v>0</v>
      </c>
      <c r="P20" s="140"/>
      <c r="Q20" s="140"/>
      <c r="R20" s="140"/>
      <c r="S20" s="91">
        <f t="shared" ref="S20:S24" si="10">SUM(O20:Q20)</f>
        <v>0</v>
      </c>
      <c r="T20" s="101"/>
      <c r="U20" s="101"/>
      <c r="V20" s="101"/>
      <c r="W20" s="101"/>
      <c r="X20" s="163">
        <f>S20</f>
        <v>0</v>
      </c>
      <c r="Y20" s="140"/>
      <c r="Z20" s="140"/>
      <c r="AA20" s="150"/>
      <c r="AB20" s="90"/>
      <c r="AC20" s="100"/>
    </row>
    <row r="21" spans="1:29" s="1" customFormat="1" ht="24.75" customHeight="1">
      <c r="A21" s="80" t="s">
        <v>119</v>
      </c>
      <c r="B21" s="196"/>
      <c r="C21" s="133" t="s">
        <v>62</v>
      </c>
      <c r="D21" s="3" t="s">
        <v>19</v>
      </c>
      <c r="E21" s="134"/>
      <c r="F21" s="92"/>
      <c r="G21" s="136"/>
      <c r="H21" s="92"/>
      <c r="I21" s="94"/>
      <c r="J21" s="94"/>
      <c r="K21" s="94"/>
      <c r="L21" s="94"/>
      <c r="M21" s="94"/>
      <c r="N21" s="94"/>
      <c r="O21" s="102"/>
      <c r="P21" s="94"/>
      <c r="Q21" s="94"/>
      <c r="R21" s="94"/>
      <c r="S21" s="94"/>
      <c r="T21" s="94"/>
      <c r="U21" s="94"/>
      <c r="V21" s="94"/>
      <c r="W21" s="94"/>
      <c r="X21" s="164">
        <f>E21+G21</f>
        <v>0</v>
      </c>
      <c r="Y21" s="94"/>
      <c r="Z21" s="94"/>
      <c r="AA21" s="92"/>
      <c r="AB21" s="92"/>
      <c r="AC21" s="95"/>
    </row>
    <row r="22" spans="1:29" s="1" customFormat="1" ht="24.75" customHeight="1">
      <c r="A22" s="80" t="s">
        <v>120</v>
      </c>
      <c r="B22" s="196"/>
      <c r="C22" s="133" t="s">
        <v>31</v>
      </c>
      <c r="D22" s="3" t="s">
        <v>0</v>
      </c>
      <c r="E22" s="134"/>
      <c r="F22" s="92"/>
      <c r="G22" s="136"/>
      <c r="H22" s="93">
        <f t="shared" si="8"/>
        <v>0</v>
      </c>
      <c r="I22" s="136"/>
      <c r="J22" s="136"/>
      <c r="K22" s="136"/>
      <c r="L22" s="136"/>
      <c r="M22" s="136"/>
      <c r="N22" s="136"/>
      <c r="O22" s="93">
        <f t="shared" si="9"/>
        <v>0</v>
      </c>
      <c r="P22" s="136"/>
      <c r="Q22" s="136"/>
      <c r="R22" s="136"/>
      <c r="S22" s="93">
        <f t="shared" si="10"/>
        <v>0</v>
      </c>
      <c r="T22" s="94"/>
      <c r="U22" s="94"/>
      <c r="V22" s="94"/>
      <c r="W22" s="94"/>
      <c r="X22" s="160">
        <f>S22</f>
        <v>0</v>
      </c>
      <c r="Y22" s="136"/>
      <c r="Z22" s="136"/>
      <c r="AA22" s="149"/>
      <c r="AB22" s="92"/>
      <c r="AC22" s="95"/>
    </row>
    <row r="23" spans="1:29" s="1" customFormat="1" ht="24.75" customHeight="1">
      <c r="A23" s="80" t="s">
        <v>121</v>
      </c>
      <c r="B23" s="196"/>
      <c r="C23" s="133" t="s">
        <v>62</v>
      </c>
      <c r="D23" s="3" t="s">
        <v>1</v>
      </c>
      <c r="E23" s="134"/>
      <c r="F23" s="92"/>
      <c r="G23" s="136"/>
      <c r="H23" s="92"/>
      <c r="I23" s="94"/>
      <c r="J23" s="94"/>
      <c r="K23" s="94"/>
      <c r="L23" s="94"/>
      <c r="M23" s="94"/>
      <c r="N23" s="94"/>
      <c r="O23" s="102"/>
      <c r="P23" s="94"/>
      <c r="Q23" s="94"/>
      <c r="R23" s="94"/>
      <c r="S23" s="94"/>
      <c r="T23" s="94"/>
      <c r="U23" s="94"/>
      <c r="V23" s="94"/>
      <c r="W23" s="94"/>
      <c r="X23" s="160">
        <f>E23+G23</f>
        <v>0</v>
      </c>
      <c r="Y23" s="94"/>
      <c r="Z23" s="94"/>
      <c r="AA23" s="92"/>
      <c r="AB23" s="92"/>
      <c r="AC23" s="95"/>
    </row>
    <row r="24" spans="1:29" s="1" customFormat="1" ht="24.75" customHeight="1">
      <c r="A24" s="80" t="s">
        <v>122</v>
      </c>
      <c r="B24" s="196"/>
      <c r="C24" s="133" t="s">
        <v>32</v>
      </c>
      <c r="D24" s="3" t="s">
        <v>2</v>
      </c>
      <c r="E24" s="135"/>
      <c r="F24" s="96"/>
      <c r="G24" s="137"/>
      <c r="H24" s="97">
        <f t="shared" si="8"/>
        <v>0</v>
      </c>
      <c r="I24" s="137"/>
      <c r="J24" s="137"/>
      <c r="K24" s="137"/>
      <c r="L24" s="137"/>
      <c r="M24" s="137"/>
      <c r="N24" s="137"/>
      <c r="O24" s="97">
        <f t="shared" si="9"/>
        <v>0</v>
      </c>
      <c r="P24" s="137"/>
      <c r="Q24" s="137"/>
      <c r="R24" s="137"/>
      <c r="S24" s="97">
        <f t="shared" si="10"/>
        <v>0</v>
      </c>
      <c r="T24" s="98"/>
      <c r="U24" s="98"/>
      <c r="V24" s="98"/>
      <c r="W24" s="98"/>
      <c r="X24" s="161">
        <f>S24</f>
        <v>0</v>
      </c>
      <c r="Y24" s="137"/>
      <c r="Z24" s="137"/>
      <c r="AA24" s="148"/>
      <c r="AB24" s="96"/>
      <c r="AC24" s="99"/>
    </row>
    <row r="25" spans="1:29" s="1" customFormat="1">
      <c r="B25" s="196"/>
      <c r="C25" s="81" t="s">
        <v>72</v>
      </c>
      <c r="D25" s="128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65"/>
      <c r="Y25" s="108"/>
      <c r="Z25" s="107"/>
      <c r="AA25" s="107"/>
      <c r="AB25" s="107"/>
      <c r="AC25" s="108"/>
    </row>
    <row r="26" spans="1:29" s="1" customFormat="1" ht="25.5" customHeight="1">
      <c r="A26" s="80" t="s">
        <v>123</v>
      </c>
      <c r="B26" s="196"/>
      <c r="C26" s="133">
        <v>0</v>
      </c>
      <c r="D26" s="3" t="s">
        <v>3</v>
      </c>
      <c r="E26" s="142"/>
      <c r="F26" s="101"/>
      <c r="G26" s="140"/>
      <c r="H26" s="91">
        <f t="shared" ref="H26:H39" si="11">E26+G26</f>
        <v>0</v>
      </c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40"/>
      <c r="T26" s="140"/>
      <c r="U26" s="140"/>
      <c r="V26" s="140"/>
      <c r="W26" s="140"/>
      <c r="X26" s="163">
        <f t="shared" ref="X26:X40" si="12">S26-T26-(0.8*U26)-(0.5*V26)</f>
        <v>0</v>
      </c>
      <c r="Y26" s="140"/>
      <c r="Z26" s="91">
        <f>$X$26*0</f>
        <v>0</v>
      </c>
      <c r="AA26" s="166"/>
      <c r="AB26" s="140"/>
      <c r="AC26" s="141"/>
    </row>
    <row r="27" spans="1:29" s="1" customFormat="1" ht="25.5" customHeight="1">
      <c r="A27" s="80" t="s">
        <v>124</v>
      </c>
      <c r="B27" s="196"/>
      <c r="C27" s="133">
        <v>0.02</v>
      </c>
      <c r="D27" s="3" t="s">
        <v>4</v>
      </c>
      <c r="E27" s="134"/>
      <c r="F27" s="94"/>
      <c r="G27" s="136"/>
      <c r="H27" s="93">
        <f t="shared" si="11"/>
        <v>0</v>
      </c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136"/>
      <c r="T27" s="136"/>
      <c r="U27" s="136"/>
      <c r="V27" s="136"/>
      <c r="W27" s="136"/>
      <c r="X27" s="160">
        <f t="shared" si="12"/>
        <v>0</v>
      </c>
      <c r="Y27" s="136"/>
      <c r="Z27" s="93">
        <f>$X$27*0.02</f>
        <v>0</v>
      </c>
      <c r="AA27" s="167"/>
      <c r="AB27" s="136"/>
      <c r="AC27" s="147"/>
    </row>
    <row r="28" spans="1:29" s="1" customFormat="1" ht="25.5" customHeight="1">
      <c r="A28" s="80" t="s">
        <v>125</v>
      </c>
      <c r="B28" s="196"/>
      <c r="C28" s="133">
        <v>0.04</v>
      </c>
      <c r="D28" s="3" t="s">
        <v>5</v>
      </c>
      <c r="E28" s="134"/>
      <c r="F28" s="94"/>
      <c r="G28" s="136"/>
      <c r="H28" s="93">
        <f t="shared" si="11"/>
        <v>0</v>
      </c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136"/>
      <c r="T28" s="136"/>
      <c r="U28" s="136"/>
      <c r="V28" s="136"/>
      <c r="W28" s="136"/>
      <c r="X28" s="160">
        <f t="shared" si="12"/>
        <v>0</v>
      </c>
      <c r="Y28" s="136"/>
      <c r="Z28" s="93">
        <f>$X$28*0.04</f>
        <v>0</v>
      </c>
      <c r="AA28" s="168"/>
      <c r="AB28" s="136"/>
      <c r="AC28" s="147"/>
    </row>
    <row r="29" spans="1:29" s="1" customFormat="1" ht="25.5" customHeight="1">
      <c r="A29" s="80" t="s">
        <v>126</v>
      </c>
      <c r="B29" s="196"/>
      <c r="C29" s="133">
        <v>0.1</v>
      </c>
      <c r="D29" s="3" t="s">
        <v>6</v>
      </c>
      <c r="E29" s="134"/>
      <c r="F29" s="94"/>
      <c r="G29" s="136"/>
      <c r="H29" s="93">
        <f t="shared" si="11"/>
        <v>0</v>
      </c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136"/>
      <c r="T29" s="136"/>
      <c r="U29" s="136"/>
      <c r="V29" s="136"/>
      <c r="W29" s="136"/>
      <c r="X29" s="160">
        <f t="shared" si="12"/>
        <v>0</v>
      </c>
      <c r="Y29" s="136"/>
      <c r="Z29" s="93">
        <f>$X$29*0.1</f>
        <v>0</v>
      </c>
      <c r="AA29" s="167"/>
      <c r="AB29" s="136"/>
      <c r="AC29" s="147"/>
    </row>
    <row r="30" spans="1:29" s="1" customFormat="1" ht="25.5" customHeight="1">
      <c r="A30" s="80" t="s">
        <v>127</v>
      </c>
      <c r="B30" s="196"/>
      <c r="C30" s="133">
        <v>0.2</v>
      </c>
      <c r="D30" s="3" t="s">
        <v>7</v>
      </c>
      <c r="E30" s="134"/>
      <c r="F30" s="94"/>
      <c r="G30" s="136"/>
      <c r="H30" s="93">
        <f t="shared" si="11"/>
        <v>0</v>
      </c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136"/>
      <c r="T30" s="136"/>
      <c r="U30" s="136"/>
      <c r="V30" s="136"/>
      <c r="W30" s="136"/>
      <c r="X30" s="160">
        <f t="shared" si="12"/>
        <v>0</v>
      </c>
      <c r="Y30" s="136"/>
      <c r="Z30" s="93">
        <f>$X$30*0.2</f>
        <v>0</v>
      </c>
      <c r="AA30" s="167"/>
      <c r="AB30" s="136"/>
      <c r="AC30" s="147"/>
    </row>
    <row r="31" spans="1:29" s="1" customFormat="1" ht="25.5" customHeight="1">
      <c r="A31" s="80" t="s">
        <v>128</v>
      </c>
      <c r="B31" s="196"/>
      <c r="C31" s="133">
        <v>0.35</v>
      </c>
      <c r="D31" s="3" t="s">
        <v>20</v>
      </c>
      <c r="E31" s="134"/>
      <c r="F31" s="94"/>
      <c r="G31" s="136"/>
      <c r="H31" s="93">
        <f t="shared" si="11"/>
        <v>0</v>
      </c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136"/>
      <c r="T31" s="136"/>
      <c r="U31" s="136"/>
      <c r="V31" s="136"/>
      <c r="W31" s="136"/>
      <c r="X31" s="160">
        <f t="shared" si="12"/>
        <v>0</v>
      </c>
      <c r="Y31" s="136"/>
      <c r="Z31" s="93">
        <f>$X$31*0.35</f>
        <v>0</v>
      </c>
      <c r="AA31" s="167"/>
      <c r="AB31" s="136"/>
      <c r="AC31" s="147"/>
    </row>
    <row r="32" spans="1:29" s="1" customFormat="1" ht="25.5" customHeight="1">
      <c r="A32" s="80" t="s">
        <v>129</v>
      </c>
      <c r="B32" s="196"/>
      <c r="C32" s="133">
        <v>0.5</v>
      </c>
      <c r="D32" s="3" t="s">
        <v>8</v>
      </c>
      <c r="E32" s="134"/>
      <c r="F32" s="94"/>
      <c r="G32" s="136"/>
      <c r="H32" s="93">
        <f t="shared" si="11"/>
        <v>0</v>
      </c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136"/>
      <c r="T32" s="136"/>
      <c r="U32" s="136"/>
      <c r="V32" s="136"/>
      <c r="W32" s="136"/>
      <c r="X32" s="160">
        <f t="shared" si="12"/>
        <v>0</v>
      </c>
      <c r="Y32" s="136"/>
      <c r="Z32" s="93">
        <f>$X$32*0.5</f>
        <v>0</v>
      </c>
      <c r="AA32" s="167"/>
      <c r="AB32" s="136"/>
      <c r="AC32" s="147"/>
    </row>
    <row r="33" spans="1:29" s="1" customFormat="1" ht="25.5" customHeight="1">
      <c r="A33" s="80" t="s">
        <v>130</v>
      </c>
      <c r="B33" s="196"/>
      <c r="C33" s="133">
        <v>0.7</v>
      </c>
      <c r="D33" s="3" t="s">
        <v>9</v>
      </c>
      <c r="E33" s="127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136"/>
      <c r="T33" s="136"/>
      <c r="U33" s="136"/>
      <c r="V33" s="136"/>
      <c r="W33" s="136"/>
      <c r="X33" s="160">
        <f t="shared" si="12"/>
        <v>0</v>
      </c>
      <c r="Y33" s="136"/>
      <c r="Z33" s="93">
        <f>$X$33*0.7</f>
        <v>0</v>
      </c>
      <c r="AA33" s="169"/>
      <c r="AB33" s="136"/>
      <c r="AC33" s="147"/>
    </row>
    <row r="34" spans="1:29" s="1" customFormat="1" ht="25.5" customHeight="1">
      <c r="A34" s="80" t="s">
        <v>131</v>
      </c>
      <c r="B34" s="196"/>
      <c r="C34" s="133">
        <v>0.75</v>
      </c>
      <c r="D34" s="3" t="s">
        <v>21</v>
      </c>
      <c r="E34" s="134"/>
      <c r="F34" s="94"/>
      <c r="G34" s="136"/>
      <c r="H34" s="93">
        <f t="shared" si="11"/>
        <v>0</v>
      </c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136"/>
      <c r="T34" s="136"/>
      <c r="U34" s="136"/>
      <c r="V34" s="136"/>
      <c r="W34" s="136"/>
      <c r="X34" s="160">
        <f t="shared" si="12"/>
        <v>0</v>
      </c>
      <c r="Y34" s="136"/>
      <c r="Z34" s="93">
        <f>$X$34*0.75</f>
        <v>0</v>
      </c>
      <c r="AA34" s="169"/>
      <c r="AB34" s="136"/>
      <c r="AC34" s="147"/>
    </row>
    <row r="35" spans="1:29" s="1" customFormat="1" ht="25.5" customHeight="1">
      <c r="A35" s="80" t="s">
        <v>132</v>
      </c>
      <c r="B35" s="196"/>
      <c r="C35" s="133">
        <v>1</v>
      </c>
      <c r="D35" s="3" t="s">
        <v>22</v>
      </c>
      <c r="E35" s="134"/>
      <c r="F35" s="94"/>
      <c r="G35" s="136"/>
      <c r="H35" s="93">
        <f t="shared" si="11"/>
        <v>0</v>
      </c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136"/>
      <c r="T35" s="136"/>
      <c r="U35" s="136"/>
      <c r="V35" s="136"/>
      <c r="W35" s="136"/>
      <c r="X35" s="160">
        <f t="shared" si="12"/>
        <v>0</v>
      </c>
      <c r="Y35" s="136"/>
      <c r="Z35" s="93">
        <f>$X$35*1</f>
        <v>0</v>
      </c>
      <c r="AA35" s="169"/>
      <c r="AB35" s="136"/>
      <c r="AC35" s="147"/>
    </row>
    <row r="36" spans="1:29" s="1" customFormat="1" ht="25.5" customHeight="1">
      <c r="A36" s="80" t="s">
        <v>133</v>
      </c>
      <c r="B36" s="196"/>
      <c r="C36" s="133">
        <v>1.5</v>
      </c>
      <c r="D36" s="3" t="s">
        <v>23</v>
      </c>
      <c r="E36" s="134"/>
      <c r="F36" s="94"/>
      <c r="G36" s="136"/>
      <c r="H36" s="93">
        <f t="shared" si="11"/>
        <v>0</v>
      </c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136"/>
      <c r="T36" s="136"/>
      <c r="U36" s="136"/>
      <c r="V36" s="136"/>
      <c r="W36" s="136"/>
      <c r="X36" s="160">
        <f t="shared" si="12"/>
        <v>0</v>
      </c>
      <c r="Y36" s="136"/>
      <c r="Z36" s="93">
        <f>$X$36*1.5</f>
        <v>0</v>
      </c>
      <c r="AA36" s="169"/>
      <c r="AB36" s="136"/>
      <c r="AC36" s="147"/>
    </row>
    <row r="37" spans="1:29" s="1" customFormat="1" ht="25.5" customHeight="1">
      <c r="A37" s="80" t="s">
        <v>134</v>
      </c>
      <c r="B37" s="196"/>
      <c r="C37" s="133">
        <v>2.5</v>
      </c>
      <c r="D37" s="3" t="s">
        <v>24</v>
      </c>
      <c r="E37" s="134"/>
      <c r="F37" s="94"/>
      <c r="G37" s="136"/>
      <c r="H37" s="93">
        <f t="shared" si="11"/>
        <v>0</v>
      </c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136"/>
      <c r="T37" s="136"/>
      <c r="U37" s="136"/>
      <c r="V37" s="136"/>
      <c r="W37" s="136"/>
      <c r="X37" s="160">
        <f t="shared" si="12"/>
        <v>0</v>
      </c>
      <c r="Y37" s="136"/>
      <c r="Z37" s="93">
        <f>$X$37*2.5</f>
        <v>0</v>
      </c>
      <c r="AA37" s="169"/>
      <c r="AB37" s="136"/>
      <c r="AC37" s="147"/>
    </row>
    <row r="38" spans="1:29" s="1" customFormat="1" ht="25.5" customHeight="1">
      <c r="A38" s="80" t="s">
        <v>135</v>
      </c>
      <c r="B38" s="196"/>
      <c r="C38" s="133">
        <v>3.7</v>
      </c>
      <c r="D38" s="3" t="s">
        <v>25</v>
      </c>
      <c r="E38" s="134"/>
      <c r="F38" s="94"/>
      <c r="G38" s="136"/>
      <c r="H38" s="93">
        <f t="shared" si="11"/>
        <v>0</v>
      </c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136"/>
      <c r="T38" s="136"/>
      <c r="U38" s="136"/>
      <c r="V38" s="136"/>
      <c r="W38" s="136"/>
      <c r="X38" s="160">
        <f t="shared" si="12"/>
        <v>0</v>
      </c>
      <c r="Y38" s="136"/>
      <c r="Z38" s="93">
        <f>$X$38*3.7</f>
        <v>0</v>
      </c>
      <c r="AA38" s="168"/>
      <c r="AB38" s="136"/>
      <c r="AC38" s="147"/>
    </row>
    <row r="39" spans="1:29" s="1" customFormat="1" ht="25.5" customHeight="1">
      <c r="A39" s="80" t="s">
        <v>136</v>
      </c>
      <c r="B39" s="196"/>
      <c r="C39" s="133">
        <v>12.5</v>
      </c>
      <c r="D39" s="3" t="s">
        <v>26</v>
      </c>
      <c r="E39" s="134"/>
      <c r="F39" s="94"/>
      <c r="G39" s="136"/>
      <c r="H39" s="93">
        <f t="shared" si="11"/>
        <v>0</v>
      </c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136"/>
      <c r="T39" s="136"/>
      <c r="U39" s="136"/>
      <c r="V39" s="136"/>
      <c r="W39" s="136"/>
      <c r="X39" s="160">
        <f t="shared" si="12"/>
        <v>0</v>
      </c>
      <c r="Y39" s="136"/>
      <c r="Z39" s="93">
        <f>$X$39*12.5</f>
        <v>0</v>
      </c>
      <c r="AA39" s="169"/>
      <c r="AB39" s="136"/>
      <c r="AC39" s="147"/>
    </row>
    <row r="40" spans="1:29" s="1" customFormat="1" ht="27.75" customHeight="1">
      <c r="A40" s="80" t="s">
        <v>137</v>
      </c>
      <c r="B40" s="196"/>
      <c r="C40" s="133" t="s">
        <v>47</v>
      </c>
      <c r="D40" s="3" t="s">
        <v>27</v>
      </c>
      <c r="E40" s="134"/>
      <c r="F40" s="94"/>
      <c r="G40" s="136"/>
      <c r="H40" s="93">
        <f>E40+G40</f>
        <v>0</v>
      </c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136"/>
      <c r="T40" s="136"/>
      <c r="U40" s="136"/>
      <c r="V40" s="136"/>
      <c r="W40" s="136"/>
      <c r="X40" s="160">
        <f t="shared" si="12"/>
        <v>0</v>
      </c>
      <c r="Y40" s="136"/>
      <c r="Z40" s="136"/>
      <c r="AA40" s="136"/>
      <c r="AB40" s="136"/>
      <c r="AC40" s="147"/>
    </row>
    <row r="41" spans="1:29" s="1" customFormat="1" ht="27.75" customHeight="1">
      <c r="A41" s="80" t="s">
        <v>138</v>
      </c>
      <c r="B41" s="196"/>
      <c r="C41" s="133" t="s">
        <v>97</v>
      </c>
      <c r="D41" s="3" t="s">
        <v>98</v>
      </c>
      <c r="E41" s="143"/>
      <c r="F41" s="103"/>
      <c r="G41" s="145"/>
      <c r="H41" s="93">
        <f t="shared" ref="H41:H44" si="13">E41+G41</f>
        <v>0</v>
      </c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36"/>
      <c r="T41" s="145"/>
      <c r="U41" s="145"/>
      <c r="V41" s="145"/>
      <c r="W41" s="145"/>
      <c r="X41" s="145"/>
      <c r="Y41" s="145"/>
      <c r="Z41" s="145"/>
      <c r="AA41" s="145"/>
      <c r="AB41" s="103"/>
      <c r="AC41" s="95"/>
    </row>
    <row r="42" spans="1:29" s="1" customFormat="1" ht="27.75" customHeight="1">
      <c r="A42" s="80" t="s">
        <v>139</v>
      </c>
      <c r="B42" s="196"/>
      <c r="C42" s="133" t="s">
        <v>102</v>
      </c>
      <c r="D42" s="3" t="s">
        <v>103</v>
      </c>
      <c r="E42" s="143"/>
      <c r="F42" s="103"/>
      <c r="G42" s="145"/>
      <c r="H42" s="93">
        <f t="shared" si="13"/>
        <v>0</v>
      </c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36"/>
      <c r="T42" s="145"/>
      <c r="U42" s="145"/>
      <c r="V42" s="145"/>
      <c r="W42" s="145"/>
      <c r="X42" s="145"/>
      <c r="Y42" s="145"/>
      <c r="Z42" s="145"/>
      <c r="AA42" s="103"/>
      <c r="AB42" s="103"/>
      <c r="AC42" s="95"/>
    </row>
    <row r="43" spans="1:29" s="1" customFormat="1" ht="27.75" customHeight="1">
      <c r="A43" s="80" t="s">
        <v>140</v>
      </c>
      <c r="B43" s="196"/>
      <c r="C43" s="133" t="s">
        <v>99</v>
      </c>
      <c r="D43" s="3" t="s">
        <v>100</v>
      </c>
      <c r="E43" s="143"/>
      <c r="F43" s="103"/>
      <c r="G43" s="145"/>
      <c r="H43" s="93">
        <f t="shared" si="13"/>
        <v>0</v>
      </c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36"/>
      <c r="T43" s="145"/>
      <c r="U43" s="145"/>
      <c r="V43" s="145"/>
      <c r="W43" s="145"/>
      <c r="X43" s="145"/>
      <c r="Y43" s="145"/>
      <c r="Z43" s="145"/>
      <c r="AA43" s="145"/>
      <c r="AB43" s="103"/>
      <c r="AC43" s="95"/>
    </row>
    <row r="44" spans="1:29" s="1" customFormat="1" ht="27.75" customHeight="1" thickBot="1">
      <c r="A44" s="80" t="s">
        <v>141</v>
      </c>
      <c r="B44" s="197"/>
      <c r="C44" s="133" t="s">
        <v>104</v>
      </c>
      <c r="D44" s="3" t="s">
        <v>105</v>
      </c>
      <c r="E44" s="144"/>
      <c r="F44" s="104"/>
      <c r="G44" s="146"/>
      <c r="H44" s="105">
        <f t="shared" si="13"/>
        <v>0</v>
      </c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70"/>
      <c r="T44" s="146"/>
      <c r="U44" s="146"/>
      <c r="V44" s="146"/>
      <c r="W44" s="146"/>
      <c r="X44" s="146"/>
      <c r="Y44" s="146"/>
      <c r="Z44" s="146"/>
      <c r="AA44" s="104"/>
      <c r="AB44" s="104"/>
      <c r="AC44" s="106"/>
    </row>
  </sheetData>
  <sheetProtection password="D86F" sheet="1" objects="1" scenarios="1"/>
  <mergeCells count="27">
    <mergeCell ref="B10:B44"/>
    <mergeCell ref="T6:W6"/>
    <mergeCell ref="G6:G8"/>
    <mergeCell ref="H6:H8"/>
    <mergeCell ref="O6:O8"/>
    <mergeCell ref="S6:S8"/>
    <mergeCell ref="K7:L7"/>
    <mergeCell ref="M7:N7"/>
    <mergeCell ref="I6:N6"/>
    <mergeCell ref="Q7:R7"/>
    <mergeCell ref="P6:R6"/>
    <mergeCell ref="AB7:AB8"/>
    <mergeCell ref="AC7:AC8"/>
    <mergeCell ref="B2:AC2"/>
    <mergeCell ref="C4:F4"/>
    <mergeCell ref="Z6:Z8"/>
    <mergeCell ref="AA6:AA8"/>
    <mergeCell ref="F7:F8"/>
    <mergeCell ref="P7:P8"/>
    <mergeCell ref="T7:T8"/>
    <mergeCell ref="U7:U8"/>
    <mergeCell ref="V7:V8"/>
    <mergeCell ref="W7:W8"/>
    <mergeCell ref="E5:AC5"/>
    <mergeCell ref="E6:F6"/>
    <mergeCell ref="I7:J7"/>
    <mergeCell ref="X6:X8"/>
  </mergeCells>
  <conditionalFormatting sqref="C17:C18">
    <cfRule type="cellIs" dxfId="7" priority="2" stopIfTrue="1" operator="equal">
      <formula>#REF!</formula>
    </cfRule>
  </conditionalFormatting>
  <conditionalFormatting sqref="C20:C24 C26:C44">
    <cfRule type="cellIs" dxfId="6" priority="1" stopIfTrue="1" operator="equal">
      <formula>#REF!</formula>
    </cfRule>
  </conditionalFormatting>
  <dataValidations count="22">
    <dataValidation type="whole" operator="lessThanOrEqual" allowBlank="1" showInputMessage="1" showErrorMessage="1" error="Value must less than or equal to r70c10" sqref="F17">
      <formula1>E17</formula1>
    </dataValidation>
    <dataValidation type="whole" operator="greaterThanOrEqual" allowBlank="1" showInputMessage="1" showErrorMessage="1" error="Value must be greater than or equal to r80c20" sqref="E18">
      <formula1>F18</formula1>
    </dataValidation>
    <dataValidation type="whole" operator="lessThanOrEqual" allowBlank="1" showInputMessage="1" showErrorMessage="1" error="Value must less than or equal to r80c10" sqref="F18">
      <formula1>E18</formula1>
    </dataValidation>
    <dataValidation type="decimal" operator="lessThanOrEqual" allowBlank="1" showInputMessage="1" showErrorMessage="1" error="A negative figure is to be reported" prompt="A negative figure is to be reported" sqref="G17:G18 I17:M18">
      <formula1>0</formula1>
    </dataValidation>
    <dataValidation type="decimal" operator="greaterThanOrEqual" allowBlank="1" showInputMessage="1" showErrorMessage="1" error="A positive figure is to be reported" prompt="A positive figure is to be reported" sqref="N17:N18">
      <formula1>0</formula1>
    </dataValidation>
    <dataValidation type="decimal" operator="lessThanOrEqual" allowBlank="1" showInputMessage="1" showErrorMessage="1" error="A negative figure is to be reported " prompt="A negative figure is to be reported" sqref="Q17:Q18">
      <formula1>0</formula1>
    </dataValidation>
    <dataValidation allowBlank="1" showInputMessage="1" showErrorMessage="1" prompt="If there is no SME-supporting factor, then cell AA39 must be equal to cell Z39" sqref="AA39"/>
    <dataValidation allowBlank="1" showInputMessage="1" showErrorMessage="1" prompt="If there is no SME-supporting factor, then cell AA38 must be equal to cell Z38" sqref="AA38"/>
    <dataValidation allowBlank="1" showInputMessage="1" showErrorMessage="1" prompt="If there is no SME-supporting factor, then cell AA37 must be equal to cell Z37" sqref="AA37"/>
    <dataValidation allowBlank="1" showInputMessage="1" showErrorMessage="1" prompt="If there is no SME-supporting factor, then cell AA36 must be equal to cell Z36" sqref="AA36"/>
    <dataValidation allowBlank="1" showInputMessage="1" showErrorMessage="1" prompt="If there is no SME-supporting factor, then cell AA35 must be equal to cell Z35" sqref="AA35"/>
    <dataValidation allowBlank="1" showInputMessage="1" showErrorMessage="1" prompt="If there is no SME-supporting factor, then cell AA34 must be equal to cell Z34" sqref="AA34"/>
    <dataValidation allowBlank="1" showInputMessage="1" showErrorMessage="1" prompt="If there is no SME-supporting factor, then cell AA33 must be equal to cell Z33" sqref="AA33"/>
    <dataValidation allowBlank="1" showInputMessage="1" showErrorMessage="1" prompt="If there is no SME-supporting factor, then cell AA32 must be equal to cell Z32" sqref="AA32"/>
    <dataValidation allowBlank="1" showInputMessage="1" showErrorMessage="1" prompt="If there is no SME-supporting factor, then cell AA31 must be equal to cell Z31_x000a_" sqref="AA31"/>
    <dataValidation allowBlank="1" showInputMessage="1" showErrorMessage="1" prompt="If there is no SME-supporting factor, then cell AA30 must be equal to cell Z30" sqref="AA30"/>
    <dataValidation allowBlank="1" showInputMessage="1" showErrorMessage="1" prompt="If there is no SME-supporting factor, then cell AA29 must be equal to cell Z29" sqref="AA29"/>
    <dataValidation allowBlank="1" showInputMessage="1" showErrorMessage="1" prompt="If there is no SME-supporting factor, then cell AA28 must be equal to cell Z28_x000a_" sqref="AA28"/>
    <dataValidation allowBlank="1" showInputMessage="1" showErrorMessage="1" prompt="If there is no SME-supporting factor, then cell AA27 must be equal to cell Z27" sqref="AA27"/>
    <dataValidation allowBlank="1" showInputMessage="1" showErrorMessage="1" prompt="If there is no SME-supporting factor, then cell AA26 must be equal to cell Z26" sqref="AA26"/>
    <dataValidation allowBlank="1" showInputMessage="1" showErrorMessage="1" prompt="If there is no SME-supporting factor, then cell AA40 must be equal to cell Z40" sqref="AA40"/>
    <dataValidation type="decimal" operator="greaterThanOrEqual" allowBlank="1" showInputMessage="1" showErrorMessage="1" error="Value must be greater than or equal to r70c20" sqref="E17">
      <formula1>F17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20">
    <outlinePr summaryBelow="0" summaryRight="0"/>
  </sheetPr>
  <dimension ref="A2:AC44"/>
  <sheetViews>
    <sheetView topLeftCell="L7" zoomScale="50" zoomScaleNormal="50" workbookViewId="0">
      <selection activeCell="Y12" sqref="Y12"/>
    </sheetView>
  </sheetViews>
  <sheetFormatPr defaultColWidth="9.140625" defaultRowHeight="15"/>
  <cols>
    <col min="1" max="1" width="4" customWidth="1"/>
    <col min="2" max="2" width="5.7109375" customWidth="1"/>
    <col min="3" max="3" width="60.7109375" customWidth="1"/>
    <col min="4" max="4" width="4" bestFit="1" customWidth="1"/>
    <col min="5" max="24" width="20.7109375" customWidth="1"/>
    <col min="25" max="25" width="20.7109375" style="1" customWidth="1"/>
    <col min="26" max="29" width="20.7109375" customWidth="1"/>
  </cols>
  <sheetData>
    <row r="2" spans="1:29">
      <c r="B2" s="183" t="s">
        <v>106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5"/>
    </row>
    <row r="4" spans="1:29">
      <c r="A4" s="151" t="s">
        <v>206</v>
      </c>
      <c r="C4" s="4" t="s">
        <v>87</v>
      </c>
    </row>
    <row r="5" spans="1:29" ht="15.75" thickBot="1">
      <c r="A5" s="152"/>
      <c r="E5" s="198" t="s">
        <v>69</v>
      </c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</row>
    <row r="6" spans="1:29" ht="60" customHeight="1">
      <c r="A6" s="152"/>
      <c r="E6" s="188" t="s">
        <v>28</v>
      </c>
      <c r="F6" s="199"/>
      <c r="G6" s="214" t="s">
        <v>53</v>
      </c>
      <c r="H6" s="214" t="s">
        <v>39</v>
      </c>
      <c r="I6" s="203" t="s">
        <v>40</v>
      </c>
      <c r="J6" s="204"/>
      <c r="K6" s="204"/>
      <c r="L6" s="204"/>
      <c r="M6" s="204"/>
      <c r="N6" s="205"/>
      <c r="O6" s="214" t="s">
        <v>67</v>
      </c>
      <c r="P6" s="208" t="s">
        <v>55</v>
      </c>
      <c r="Q6" s="209"/>
      <c r="R6" s="210"/>
      <c r="S6" s="211" t="s">
        <v>45</v>
      </c>
      <c r="T6" s="211" t="s">
        <v>46</v>
      </c>
      <c r="U6" s="212"/>
      <c r="V6" s="212"/>
      <c r="W6" s="213"/>
      <c r="X6" s="219" t="s">
        <v>29</v>
      </c>
      <c r="Y6" s="82"/>
      <c r="Z6" s="188" t="s">
        <v>59</v>
      </c>
      <c r="AA6" s="188" t="s">
        <v>60</v>
      </c>
      <c r="AB6" s="88"/>
      <c r="AC6" s="89"/>
    </row>
    <row r="7" spans="1:29" ht="57">
      <c r="A7" s="152"/>
      <c r="E7" s="83"/>
      <c r="F7" s="190" t="s">
        <v>36</v>
      </c>
      <c r="G7" s="215"/>
      <c r="H7" s="216"/>
      <c r="I7" s="200" t="s">
        <v>41</v>
      </c>
      <c r="J7" s="201"/>
      <c r="K7" s="200" t="s">
        <v>33</v>
      </c>
      <c r="L7" s="202"/>
      <c r="M7" s="200" t="s">
        <v>42</v>
      </c>
      <c r="N7" s="202"/>
      <c r="O7" s="215"/>
      <c r="P7" s="193" t="s">
        <v>56</v>
      </c>
      <c r="Q7" s="206" t="s">
        <v>44</v>
      </c>
      <c r="R7" s="207"/>
      <c r="S7" s="217"/>
      <c r="T7" s="186">
        <v>0</v>
      </c>
      <c r="U7" s="186">
        <v>0.2</v>
      </c>
      <c r="V7" s="186">
        <v>0.5</v>
      </c>
      <c r="W7" s="186">
        <v>1</v>
      </c>
      <c r="X7" s="220"/>
      <c r="Y7" s="83" t="s">
        <v>101</v>
      </c>
      <c r="Z7" s="189"/>
      <c r="AA7" s="189"/>
      <c r="AB7" s="190" t="s">
        <v>50</v>
      </c>
      <c r="AC7" s="191" t="s">
        <v>48</v>
      </c>
    </row>
    <row r="8" spans="1:29" ht="42.75">
      <c r="A8" s="152"/>
      <c r="E8" s="83"/>
      <c r="F8" s="189"/>
      <c r="G8" s="215"/>
      <c r="H8" s="216"/>
      <c r="I8" s="84" t="s">
        <v>63</v>
      </c>
      <c r="J8" s="84" t="s">
        <v>64</v>
      </c>
      <c r="K8" s="85" t="s">
        <v>65</v>
      </c>
      <c r="L8" s="85" t="s">
        <v>66</v>
      </c>
      <c r="M8" s="85" t="s">
        <v>54</v>
      </c>
      <c r="N8" s="85" t="s">
        <v>43</v>
      </c>
      <c r="O8" s="215"/>
      <c r="P8" s="194"/>
      <c r="Q8" s="86"/>
      <c r="R8" s="87" t="s">
        <v>57</v>
      </c>
      <c r="S8" s="218"/>
      <c r="T8" s="187"/>
      <c r="U8" s="187"/>
      <c r="V8" s="187"/>
      <c r="W8" s="187"/>
      <c r="X8" s="220"/>
      <c r="Y8" s="83"/>
      <c r="Z8" s="189"/>
      <c r="AA8" s="189"/>
      <c r="AB8" s="189"/>
      <c r="AC8" s="192"/>
    </row>
    <row r="9" spans="1:29">
      <c r="A9" s="152"/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  <c r="L9" s="2" t="s">
        <v>17</v>
      </c>
      <c r="M9" s="2" t="s">
        <v>18</v>
      </c>
      <c r="N9" s="2" t="s">
        <v>19</v>
      </c>
      <c r="O9" s="2" t="s">
        <v>0</v>
      </c>
      <c r="P9" s="2" t="s">
        <v>1</v>
      </c>
      <c r="Q9" s="2" t="s">
        <v>2</v>
      </c>
      <c r="R9" s="2" t="s">
        <v>3</v>
      </c>
      <c r="S9" s="2" t="s">
        <v>4</v>
      </c>
      <c r="T9" s="2" t="s">
        <v>5</v>
      </c>
      <c r="U9" s="2" t="s">
        <v>6</v>
      </c>
      <c r="V9" s="2" t="s">
        <v>7</v>
      </c>
      <c r="W9" s="2" t="s">
        <v>20</v>
      </c>
      <c r="X9" s="2" t="s">
        <v>8</v>
      </c>
      <c r="Y9" s="2" t="s">
        <v>9</v>
      </c>
      <c r="Z9" s="2" t="s">
        <v>58</v>
      </c>
      <c r="AA9" s="2" t="s">
        <v>21</v>
      </c>
      <c r="AB9" s="2" t="s">
        <v>22</v>
      </c>
      <c r="AC9" s="2" t="s">
        <v>23</v>
      </c>
    </row>
    <row r="10" spans="1:29" s="1" customFormat="1" ht="25.5" customHeight="1">
      <c r="A10" s="80" t="s">
        <v>110</v>
      </c>
      <c r="B10" s="195" t="s">
        <v>68</v>
      </c>
      <c r="C10" s="130" t="s">
        <v>35</v>
      </c>
      <c r="D10" s="3" t="s">
        <v>10</v>
      </c>
      <c r="E10" s="124">
        <f>IF(ROUND(SUM($E$26:$E$32,$E$34:$E$40),0)=ROUND(SUM($E$17:$E$18,$E$20,$E$22,$E$24),0),ROUND(SUM($E$26:$E$32,$E$34:$E$40),0),"ERROR")</f>
        <v>0</v>
      </c>
      <c r="F10" s="90"/>
      <c r="G10" s="91">
        <f>IF(ROUND(SUM($G$26:$G$32,$G$34:$G$40),0)=ROUND(SUM($G$17:$G$18,$G$20,$G$22,$G$24),0),ROUND(SUM($G$26:$G$32,$G$34:$G$40),0),"ERROR")</f>
        <v>0</v>
      </c>
      <c r="H10" s="91">
        <f>IF(ROUND(SUM($H$26:$H$32,$H$34:$H$40),0)=ROUND(SUM($H$17:$H$18,$H$20,$H$22,$H$24),0),ROUND(SUM($H$26:$H$32,$H$34:$H$40),0),"ERROR")</f>
        <v>0</v>
      </c>
      <c r="I10" s="91">
        <f>SUM(I17:I18,I20,I22,I24)</f>
        <v>0</v>
      </c>
      <c r="J10" s="91">
        <f>SUM(J17:J18,J20,J22,J24)</f>
        <v>0</v>
      </c>
      <c r="K10" s="91">
        <f>SUM(K17:K18,K20,K22,K24)</f>
        <v>0</v>
      </c>
      <c r="L10" s="91">
        <f>SUM(L17:L18,L20,L22,L24)</f>
        <v>0</v>
      </c>
      <c r="M10" s="140">
        <f>SUM(I10:L10)</f>
        <v>0</v>
      </c>
      <c r="N10" s="91">
        <f>SUM(N17:N18,N20,N22,N24)</f>
        <v>0</v>
      </c>
      <c r="O10" s="91">
        <f>IF(ROUND(SUM($H$10,$M$10,$N$10),0)=ROUND(SUM($O$17:$O$18,$O$20,$O$22,$O$24),0),ROUND(SUM($H$10,$M$10,$N$10),0),"ERROR")</f>
        <v>0</v>
      </c>
      <c r="P10" s="91">
        <f>SUM(P17:P18,P20,P22,P24)</f>
        <v>0</v>
      </c>
      <c r="Q10" s="91">
        <f>SUM(Q17:Q18,Q20,Q22,Q24)</f>
        <v>0</v>
      </c>
      <c r="R10" s="91">
        <f>SUM(R17:R18,R20,R22,R24)</f>
        <v>0</v>
      </c>
      <c r="S10" s="91">
        <f>IF(ROUND(SUM(S26:S40),0)=ROUND(SUM(S17:S18,S20,S22,S24),0),ROUND(SUM(S26:S40),0),"ERROR")</f>
        <v>0</v>
      </c>
      <c r="T10" s="91">
        <f>IF(ROUND(SUM(T26:T40),0)=ROUND(T18,0),ROUND(SUM(T26:T40),0),"ERROR")</f>
        <v>0</v>
      </c>
      <c r="U10" s="91">
        <f>IF(ROUND(SUM(U26:U40),0)=ROUND(U18,0),ROUND(SUM(U26:U40),0),"ERROR")</f>
        <v>0</v>
      </c>
      <c r="V10" s="91">
        <f>IF(ROUND(SUM(V26:V40),0)=ROUND(V18,0),ROUND(SUM(V26:V40),0),"ERROR")</f>
        <v>0</v>
      </c>
      <c r="W10" s="91">
        <f>IF(ROUND(SUM(W26:W40),0)=ROUND(W18,0),ROUND(SUM(W26:W40),0),"ERROR")</f>
        <v>0</v>
      </c>
      <c r="X10" s="159">
        <f t="shared" ref="X10" si="0">S10-T10-(0.8*U10)-(0.5*V10)</f>
        <v>0</v>
      </c>
      <c r="Y10" s="91">
        <f>SUM(Y17:Y18,Y20,Y22,Y24)</f>
        <v>0</v>
      </c>
      <c r="Z10" s="91">
        <f>IF(ROUND(SUM(Z26:Z40),0)=ROUND(SUM(Z17:Z18,Z20,Z22,Z24),0),ROUND(SUM(Z26:Z40),0),"ERROR")</f>
        <v>0</v>
      </c>
      <c r="AA10" s="91">
        <f>SUM(AA26:AA40)</f>
        <v>0</v>
      </c>
      <c r="AB10" s="140"/>
      <c r="AC10" s="141"/>
    </row>
    <row r="11" spans="1:29" s="1" customFormat="1" ht="25.5" customHeight="1">
      <c r="A11" s="80" t="s">
        <v>207</v>
      </c>
      <c r="B11" s="196"/>
      <c r="C11" s="131" t="s">
        <v>34</v>
      </c>
      <c r="D11" s="3" t="s">
        <v>11</v>
      </c>
      <c r="E11" s="134"/>
      <c r="F11" s="92"/>
      <c r="G11" s="136"/>
      <c r="H11" s="93">
        <f t="shared" ref="H11:H15" si="1">E11+G11</f>
        <v>0</v>
      </c>
      <c r="I11" s="136"/>
      <c r="J11" s="136"/>
      <c r="K11" s="136"/>
      <c r="L11" s="136"/>
      <c r="M11" s="136"/>
      <c r="N11" s="136"/>
      <c r="O11" s="93">
        <f t="shared" ref="O11:O15" si="2">SUM(H11,M11:N11)</f>
        <v>0</v>
      </c>
      <c r="P11" s="136"/>
      <c r="Q11" s="136"/>
      <c r="R11" s="136"/>
      <c r="S11" s="93">
        <f>SUM(O11:Q11)</f>
        <v>0</v>
      </c>
      <c r="T11" s="136"/>
      <c r="U11" s="136"/>
      <c r="V11" s="136"/>
      <c r="W11" s="136"/>
      <c r="X11" s="160">
        <f t="shared" ref="X11:X15" si="3">S11-T11-(0.8*U11)-(0.5*V11)</f>
        <v>0</v>
      </c>
      <c r="Y11" s="136"/>
      <c r="Z11" s="136"/>
      <c r="AA11" s="138"/>
      <c r="AB11" s="94"/>
      <c r="AC11" s="95"/>
    </row>
    <row r="12" spans="1:29" s="1" customFormat="1" ht="25.5" customHeight="1">
      <c r="A12" s="80" t="s">
        <v>208</v>
      </c>
      <c r="B12" s="196"/>
      <c r="C12" s="132" t="s">
        <v>61</v>
      </c>
      <c r="D12" s="3" t="s">
        <v>12</v>
      </c>
      <c r="E12" s="134"/>
      <c r="F12" s="92"/>
      <c r="G12" s="136"/>
      <c r="H12" s="93">
        <f t="shared" si="1"/>
        <v>0</v>
      </c>
      <c r="I12" s="136"/>
      <c r="J12" s="136"/>
      <c r="K12" s="136"/>
      <c r="L12" s="136"/>
      <c r="M12" s="136"/>
      <c r="N12" s="136"/>
      <c r="O12" s="93">
        <f t="shared" si="2"/>
        <v>0</v>
      </c>
      <c r="P12" s="136"/>
      <c r="Q12" s="136"/>
      <c r="R12" s="136"/>
      <c r="S12" s="93">
        <f t="shared" ref="S12:S15" si="4">SUM(O12:Q12)</f>
        <v>0</v>
      </c>
      <c r="T12" s="136"/>
      <c r="U12" s="136"/>
      <c r="V12" s="136"/>
      <c r="W12" s="136"/>
      <c r="X12" s="160">
        <f t="shared" si="3"/>
        <v>0</v>
      </c>
      <c r="Y12" s="136"/>
      <c r="Z12" s="136"/>
      <c r="AA12" s="138"/>
      <c r="AB12" s="94"/>
      <c r="AC12" s="95"/>
    </row>
    <row r="13" spans="1:29" s="1" customFormat="1" ht="28.5">
      <c r="A13" s="80" t="s">
        <v>209</v>
      </c>
      <c r="B13" s="196"/>
      <c r="C13" s="131" t="s">
        <v>49</v>
      </c>
      <c r="D13" s="3" t="s">
        <v>13</v>
      </c>
      <c r="E13" s="134"/>
      <c r="F13" s="92"/>
      <c r="G13" s="136"/>
      <c r="H13" s="93">
        <f t="shared" si="1"/>
        <v>0</v>
      </c>
      <c r="I13" s="136"/>
      <c r="J13" s="136"/>
      <c r="K13" s="136"/>
      <c r="L13" s="136"/>
      <c r="M13" s="136"/>
      <c r="N13" s="136"/>
      <c r="O13" s="93">
        <f t="shared" si="2"/>
        <v>0</v>
      </c>
      <c r="P13" s="136"/>
      <c r="Q13" s="136"/>
      <c r="R13" s="136"/>
      <c r="S13" s="93">
        <f t="shared" si="4"/>
        <v>0</v>
      </c>
      <c r="T13" s="136"/>
      <c r="U13" s="136"/>
      <c r="V13" s="136"/>
      <c r="W13" s="136"/>
      <c r="X13" s="160">
        <f t="shared" si="3"/>
        <v>0</v>
      </c>
      <c r="Y13" s="136"/>
      <c r="Z13" s="136"/>
      <c r="AA13" s="138"/>
      <c r="AB13" s="94"/>
      <c r="AC13" s="95"/>
    </row>
    <row r="14" spans="1:29" s="1" customFormat="1" ht="28.5">
      <c r="A14" s="80" t="s">
        <v>210</v>
      </c>
      <c r="B14" s="196"/>
      <c r="C14" s="131" t="s">
        <v>51</v>
      </c>
      <c r="D14" s="3" t="s">
        <v>14</v>
      </c>
      <c r="E14" s="134"/>
      <c r="F14" s="92"/>
      <c r="G14" s="136"/>
      <c r="H14" s="93">
        <f t="shared" si="1"/>
        <v>0</v>
      </c>
      <c r="I14" s="136"/>
      <c r="J14" s="136"/>
      <c r="K14" s="136"/>
      <c r="L14" s="136"/>
      <c r="M14" s="136"/>
      <c r="N14" s="136"/>
      <c r="O14" s="93">
        <f t="shared" si="2"/>
        <v>0</v>
      </c>
      <c r="P14" s="136"/>
      <c r="Q14" s="136"/>
      <c r="R14" s="136"/>
      <c r="S14" s="93">
        <f t="shared" si="4"/>
        <v>0</v>
      </c>
      <c r="T14" s="136"/>
      <c r="U14" s="136"/>
      <c r="V14" s="136"/>
      <c r="W14" s="136"/>
      <c r="X14" s="160">
        <f t="shared" si="3"/>
        <v>0</v>
      </c>
      <c r="Y14" s="136"/>
      <c r="Z14" s="136"/>
      <c r="AA14" s="138"/>
      <c r="AB14" s="94"/>
      <c r="AC14" s="95"/>
    </row>
    <row r="15" spans="1:29" s="1" customFormat="1" ht="42.75">
      <c r="A15" s="80" t="s">
        <v>211</v>
      </c>
      <c r="B15" s="196"/>
      <c r="C15" s="131" t="s">
        <v>52</v>
      </c>
      <c r="D15" s="3" t="s">
        <v>15</v>
      </c>
      <c r="E15" s="135"/>
      <c r="F15" s="96"/>
      <c r="G15" s="137"/>
      <c r="H15" s="97">
        <f t="shared" si="1"/>
        <v>0</v>
      </c>
      <c r="I15" s="137"/>
      <c r="J15" s="137"/>
      <c r="K15" s="137"/>
      <c r="L15" s="137"/>
      <c r="M15" s="137"/>
      <c r="N15" s="137"/>
      <c r="O15" s="97">
        <f t="shared" si="2"/>
        <v>0</v>
      </c>
      <c r="P15" s="137"/>
      <c r="Q15" s="137"/>
      <c r="R15" s="137"/>
      <c r="S15" s="97">
        <f t="shared" si="4"/>
        <v>0</v>
      </c>
      <c r="T15" s="137"/>
      <c r="U15" s="137"/>
      <c r="V15" s="137"/>
      <c r="W15" s="137"/>
      <c r="X15" s="161">
        <f t="shared" si="3"/>
        <v>0</v>
      </c>
      <c r="Y15" s="137"/>
      <c r="Z15" s="137"/>
      <c r="AA15" s="139"/>
      <c r="AB15" s="98"/>
      <c r="AC15" s="99"/>
    </row>
    <row r="16" spans="1:29" s="1" customFormat="1">
      <c r="B16" s="196"/>
      <c r="C16" s="81" t="s">
        <v>70</v>
      </c>
      <c r="D16" s="129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65"/>
      <c r="Y16" s="108"/>
      <c r="Z16" s="107"/>
      <c r="AA16" s="107"/>
      <c r="AB16" s="107"/>
      <c r="AC16" s="108"/>
    </row>
    <row r="17" spans="1:29" s="1" customFormat="1" ht="30" customHeight="1">
      <c r="A17" s="80" t="s">
        <v>212</v>
      </c>
      <c r="B17" s="196"/>
      <c r="C17" s="133" t="s">
        <v>37</v>
      </c>
      <c r="D17" s="3" t="s">
        <v>16</v>
      </c>
      <c r="E17" s="125"/>
      <c r="F17" s="109"/>
      <c r="G17" s="110"/>
      <c r="H17" s="111">
        <f t="shared" ref="H17:H18" si="5">E17+G17</f>
        <v>0</v>
      </c>
      <c r="I17" s="112"/>
      <c r="J17" s="112"/>
      <c r="K17" s="112"/>
      <c r="L17" s="112"/>
      <c r="M17" s="112"/>
      <c r="N17" s="113"/>
      <c r="O17" s="114">
        <f t="shared" ref="O17:O18" si="6">SUM(H17,M17:N17)</f>
        <v>0</v>
      </c>
      <c r="P17" s="113"/>
      <c r="Q17" s="113"/>
      <c r="R17" s="113"/>
      <c r="S17" s="111">
        <f t="shared" ref="S17:S18" si="7">SUM(O17:Q17)</f>
        <v>0</v>
      </c>
      <c r="T17" s="115"/>
      <c r="U17" s="115"/>
      <c r="V17" s="115"/>
      <c r="W17" s="115"/>
      <c r="X17" s="162">
        <f>S17</f>
        <v>0</v>
      </c>
      <c r="Y17" s="116"/>
      <c r="Z17" s="113"/>
      <c r="AA17" s="117"/>
      <c r="AB17" s="117"/>
      <c r="AC17" s="153"/>
    </row>
    <row r="18" spans="1:29" s="1" customFormat="1" ht="28.5">
      <c r="A18" s="80" t="s">
        <v>213</v>
      </c>
      <c r="B18" s="196"/>
      <c r="C18" s="133" t="s">
        <v>38</v>
      </c>
      <c r="D18" s="3" t="s">
        <v>17</v>
      </c>
      <c r="E18" s="126"/>
      <c r="F18" s="118"/>
      <c r="G18" s="119"/>
      <c r="H18" s="120">
        <f t="shared" si="5"/>
        <v>0</v>
      </c>
      <c r="I18" s="112"/>
      <c r="J18" s="112"/>
      <c r="K18" s="112"/>
      <c r="L18" s="112"/>
      <c r="M18" s="112"/>
      <c r="N18" s="121"/>
      <c r="O18" s="122">
        <f t="shared" si="6"/>
        <v>0</v>
      </c>
      <c r="P18" s="121"/>
      <c r="Q18" s="121"/>
      <c r="R18" s="121"/>
      <c r="S18" s="120">
        <f t="shared" si="7"/>
        <v>0</v>
      </c>
      <c r="T18" s="119"/>
      <c r="U18" s="119"/>
      <c r="V18" s="119"/>
      <c r="W18" s="119"/>
      <c r="X18" s="161">
        <f>S18-T18-(0.8*U18)-(0.5*V18)</f>
        <v>0</v>
      </c>
      <c r="Y18" s="121"/>
      <c r="Z18" s="121"/>
      <c r="AA18" s="123"/>
      <c r="AB18" s="155"/>
      <c r="AC18" s="154"/>
    </row>
    <row r="19" spans="1:29" s="1" customFormat="1">
      <c r="B19" s="196"/>
      <c r="C19" s="81" t="s">
        <v>71</v>
      </c>
      <c r="D19" s="128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65"/>
      <c r="Y19" s="108"/>
      <c r="Z19" s="107"/>
      <c r="AA19" s="107"/>
      <c r="AB19" s="107"/>
      <c r="AC19" s="108"/>
    </row>
    <row r="20" spans="1:29" s="1" customFormat="1" ht="24.75" customHeight="1">
      <c r="A20" s="80" t="s">
        <v>214</v>
      </c>
      <c r="B20" s="196"/>
      <c r="C20" s="133" t="s">
        <v>30</v>
      </c>
      <c r="D20" s="3" t="s">
        <v>18</v>
      </c>
      <c r="E20" s="142"/>
      <c r="F20" s="90"/>
      <c r="G20" s="140"/>
      <c r="H20" s="91">
        <f t="shared" ref="H20:H24" si="8">E20+G20</f>
        <v>0</v>
      </c>
      <c r="I20" s="140"/>
      <c r="J20" s="140"/>
      <c r="K20" s="140"/>
      <c r="L20" s="140"/>
      <c r="M20" s="140"/>
      <c r="N20" s="140"/>
      <c r="O20" s="91">
        <f t="shared" ref="O20:O24" si="9">SUM(H20,M20:N20)</f>
        <v>0</v>
      </c>
      <c r="P20" s="140"/>
      <c r="Q20" s="140"/>
      <c r="R20" s="140"/>
      <c r="S20" s="91">
        <f t="shared" ref="S20:S24" si="10">SUM(O20:Q20)</f>
        <v>0</v>
      </c>
      <c r="T20" s="101"/>
      <c r="U20" s="101"/>
      <c r="V20" s="101"/>
      <c r="W20" s="101"/>
      <c r="X20" s="163">
        <f>S20</f>
        <v>0</v>
      </c>
      <c r="Y20" s="140"/>
      <c r="Z20" s="140"/>
      <c r="AA20" s="150"/>
      <c r="AB20" s="90"/>
      <c r="AC20" s="100"/>
    </row>
    <row r="21" spans="1:29" s="1" customFormat="1" ht="24.75" customHeight="1">
      <c r="A21" s="80" t="s">
        <v>215</v>
      </c>
      <c r="B21" s="196"/>
      <c r="C21" s="133" t="s">
        <v>62</v>
      </c>
      <c r="D21" s="3" t="s">
        <v>19</v>
      </c>
      <c r="E21" s="134"/>
      <c r="F21" s="92"/>
      <c r="G21" s="136"/>
      <c r="H21" s="92"/>
      <c r="I21" s="94"/>
      <c r="J21" s="94"/>
      <c r="K21" s="94"/>
      <c r="L21" s="94"/>
      <c r="M21" s="94"/>
      <c r="N21" s="94"/>
      <c r="O21" s="102"/>
      <c r="P21" s="94"/>
      <c r="Q21" s="94"/>
      <c r="R21" s="94"/>
      <c r="S21" s="94"/>
      <c r="T21" s="94"/>
      <c r="U21" s="94"/>
      <c r="V21" s="94"/>
      <c r="W21" s="94"/>
      <c r="X21" s="164">
        <f>E21+G21</f>
        <v>0</v>
      </c>
      <c r="Y21" s="94"/>
      <c r="Z21" s="94"/>
      <c r="AA21" s="92"/>
      <c r="AB21" s="92"/>
      <c r="AC21" s="95"/>
    </row>
    <row r="22" spans="1:29" s="1" customFormat="1" ht="24.75" customHeight="1">
      <c r="A22" s="80" t="s">
        <v>216</v>
      </c>
      <c r="B22" s="196"/>
      <c r="C22" s="133" t="s">
        <v>31</v>
      </c>
      <c r="D22" s="3" t="s">
        <v>0</v>
      </c>
      <c r="E22" s="134"/>
      <c r="F22" s="92"/>
      <c r="G22" s="136"/>
      <c r="H22" s="93">
        <f t="shared" si="8"/>
        <v>0</v>
      </c>
      <c r="I22" s="136"/>
      <c r="J22" s="136"/>
      <c r="K22" s="136"/>
      <c r="L22" s="136"/>
      <c r="M22" s="136"/>
      <c r="N22" s="136"/>
      <c r="O22" s="93">
        <f t="shared" si="9"/>
        <v>0</v>
      </c>
      <c r="P22" s="136"/>
      <c r="Q22" s="136"/>
      <c r="R22" s="136"/>
      <c r="S22" s="93">
        <f t="shared" si="10"/>
        <v>0</v>
      </c>
      <c r="T22" s="94"/>
      <c r="U22" s="94"/>
      <c r="V22" s="94"/>
      <c r="W22" s="94"/>
      <c r="X22" s="160">
        <f>S22</f>
        <v>0</v>
      </c>
      <c r="Y22" s="136"/>
      <c r="Z22" s="136"/>
      <c r="AA22" s="149"/>
      <c r="AB22" s="92"/>
      <c r="AC22" s="95"/>
    </row>
    <row r="23" spans="1:29" s="1" customFormat="1" ht="24.75" customHeight="1">
      <c r="A23" s="80" t="s">
        <v>217</v>
      </c>
      <c r="B23" s="196"/>
      <c r="C23" s="133" t="s">
        <v>62</v>
      </c>
      <c r="D23" s="3" t="s">
        <v>1</v>
      </c>
      <c r="E23" s="134"/>
      <c r="F23" s="92"/>
      <c r="G23" s="136"/>
      <c r="H23" s="92"/>
      <c r="I23" s="94"/>
      <c r="J23" s="94"/>
      <c r="K23" s="94"/>
      <c r="L23" s="94"/>
      <c r="M23" s="94"/>
      <c r="N23" s="94"/>
      <c r="O23" s="102"/>
      <c r="P23" s="94"/>
      <c r="Q23" s="94"/>
      <c r="R23" s="94"/>
      <c r="S23" s="94"/>
      <c r="T23" s="94"/>
      <c r="U23" s="94"/>
      <c r="V23" s="94"/>
      <c r="W23" s="94"/>
      <c r="X23" s="160">
        <f>E23+G23</f>
        <v>0</v>
      </c>
      <c r="Y23" s="94"/>
      <c r="Z23" s="94"/>
      <c r="AA23" s="92"/>
      <c r="AB23" s="92"/>
      <c r="AC23" s="95"/>
    </row>
    <row r="24" spans="1:29" s="1" customFormat="1" ht="24.75" customHeight="1">
      <c r="A24" s="80" t="s">
        <v>218</v>
      </c>
      <c r="B24" s="196"/>
      <c r="C24" s="133" t="s">
        <v>32</v>
      </c>
      <c r="D24" s="3" t="s">
        <v>2</v>
      </c>
      <c r="E24" s="135"/>
      <c r="F24" s="96"/>
      <c r="G24" s="137"/>
      <c r="H24" s="97">
        <f t="shared" si="8"/>
        <v>0</v>
      </c>
      <c r="I24" s="137"/>
      <c r="J24" s="137"/>
      <c r="K24" s="137"/>
      <c r="L24" s="137"/>
      <c r="M24" s="137"/>
      <c r="N24" s="137"/>
      <c r="O24" s="97">
        <f t="shared" si="9"/>
        <v>0</v>
      </c>
      <c r="P24" s="137"/>
      <c r="Q24" s="137"/>
      <c r="R24" s="137"/>
      <c r="S24" s="97">
        <f t="shared" si="10"/>
        <v>0</v>
      </c>
      <c r="T24" s="98"/>
      <c r="U24" s="98"/>
      <c r="V24" s="98"/>
      <c r="W24" s="98"/>
      <c r="X24" s="161">
        <f>S24</f>
        <v>0</v>
      </c>
      <c r="Y24" s="137"/>
      <c r="Z24" s="137"/>
      <c r="AA24" s="148"/>
      <c r="AB24" s="96"/>
      <c r="AC24" s="99"/>
    </row>
    <row r="25" spans="1:29" s="1" customFormat="1">
      <c r="B25" s="196"/>
      <c r="C25" s="81" t="s">
        <v>72</v>
      </c>
      <c r="D25" s="128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65"/>
      <c r="Y25" s="108"/>
      <c r="Z25" s="107"/>
      <c r="AA25" s="107"/>
      <c r="AB25" s="107"/>
      <c r="AC25" s="108"/>
    </row>
    <row r="26" spans="1:29" s="1" customFormat="1" ht="25.5" customHeight="1">
      <c r="A26" s="80" t="s">
        <v>219</v>
      </c>
      <c r="B26" s="196"/>
      <c r="C26" s="133">
        <v>0</v>
      </c>
      <c r="D26" s="3" t="s">
        <v>3</v>
      </c>
      <c r="E26" s="142"/>
      <c r="F26" s="101"/>
      <c r="G26" s="140"/>
      <c r="H26" s="91">
        <f t="shared" ref="H26:H39" si="11">E26+G26</f>
        <v>0</v>
      </c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40"/>
      <c r="T26" s="140"/>
      <c r="U26" s="140"/>
      <c r="V26" s="140"/>
      <c r="W26" s="140"/>
      <c r="X26" s="163">
        <f t="shared" ref="X26:X40" si="12">S26-T26-(0.8*U26)-(0.5*V26)</f>
        <v>0</v>
      </c>
      <c r="Y26" s="140"/>
      <c r="Z26" s="91">
        <f>$X$26*0</f>
        <v>0</v>
      </c>
      <c r="AA26" s="166"/>
      <c r="AB26" s="140"/>
      <c r="AC26" s="141"/>
    </row>
    <row r="27" spans="1:29" s="1" customFormat="1" ht="25.5" customHeight="1">
      <c r="A27" s="80" t="s">
        <v>220</v>
      </c>
      <c r="B27" s="196"/>
      <c r="C27" s="133">
        <v>0.02</v>
      </c>
      <c r="D27" s="3" t="s">
        <v>4</v>
      </c>
      <c r="E27" s="134"/>
      <c r="F27" s="94"/>
      <c r="G27" s="136"/>
      <c r="H27" s="93">
        <f t="shared" si="11"/>
        <v>0</v>
      </c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136"/>
      <c r="T27" s="136"/>
      <c r="U27" s="136"/>
      <c r="V27" s="136"/>
      <c r="W27" s="136"/>
      <c r="X27" s="160">
        <f t="shared" si="12"/>
        <v>0</v>
      </c>
      <c r="Y27" s="136"/>
      <c r="Z27" s="93">
        <f>$X$27*0.02</f>
        <v>0</v>
      </c>
      <c r="AA27" s="167"/>
      <c r="AB27" s="136"/>
      <c r="AC27" s="147"/>
    </row>
    <row r="28" spans="1:29" s="1" customFormat="1" ht="25.5" customHeight="1">
      <c r="A28" s="80" t="s">
        <v>221</v>
      </c>
      <c r="B28" s="196"/>
      <c r="C28" s="133">
        <v>0.04</v>
      </c>
      <c r="D28" s="3" t="s">
        <v>5</v>
      </c>
      <c r="E28" s="134"/>
      <c r="F28" s="94"/>
      <c r="G28" s="136"/>
      <c r="H28" s="93">
        <f t="shared" si="11"/>
        <v>0</v>
      </c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136"/>
      <c r="T28" s="136"/>
      <c r="U28" s="136"/>
      <c r="V28" s="136"/>
      <c r="W28" s="136"/>
      <c r="X28" s="160">
        <f t="shared" si="12"/>
        <v>0</v>
      </c>
      <c r="Y28" s="136"/>
      <c r="Z28" s="93">
        <f>$X$28*0.04</f>
        <v>0</v>
      </c>
      <c r="AA28" s="168"/>
      <c r="AB28" s="136"/>
      <c r="AC28" s="147"/>
    </row>
    <row r="29" spans="1:29" s="1" customFormat="1" ht="25.5" customHeight="1">
      <c r="A29" s="80" t="s">
        <v>222</v>
      </c>
      <c r="B29" s="196"/>
      <c r="C29" s="133">
        <v>0.1</v>
      </c>
      <c r="D29" s="3" t="s">
        <v>6</v>
      </c>
      <c r="E29" s="134"/>
      <c r="F29" s="94"/>
      <c r="G29" s="136"/>
      <c r="H29" s="93">
        <f t="shared" si="11"/>
        <v>0</v>
      </c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136"/>
      <c r="T29" s="136"/>
      <c r="U29" s="136"/>
      <c r="V29" s="136"/>
      <c r="W29" s="136"/>
      <c r="X29" s="160">
        <f t="shared" si="12"/>
        <v>0</v>
      </c>
      <c r="Y29" s="136"/>
      <c r="Z29" s="93">
        <f>$X$29*0.1</f>
        <v>0</v>
      </c>
      <c r="AA29" s="167"/>
      <c r="AB29" s="136"/>
      <c r="AC29" s="147"/>
    </row>
    <row r="30" spans="1:29" s="1" customFormat="1" ht="25.5" customHeight="1">
      <c r="A30" s="80" t="s">
        <v>223</v>
      </c>
      <c r="B30" s="196"/>
      <c r="C30" s="133">
        <v>0.2</v>
      </c>
      <c r="D30" s="3" t="s">
        <v>7</v>
      </c>
      <c r="E30" s="134"/>
      <c r="F30" s="94"/>
      <c r="G30" s="136"/>
      <c r="H30" s="93">
        <f t="shared" si="11"/>
        <v>0</v>
      </c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136"/>
      <c r="T30" s="136"/>
      <c r="U30" s="136"/>
      <c r="V30" s="136"/>
      <c r="W30" s="136"/>
      <c r="X30" s="160">
        <f t="shared" si="12"/>
        <v>0</v>
      </c>
      <c r="Y30" s="136"/>
      <c r="Z30" s="93">
        <f>$X$30*0.2</f>
        <v>0</v>
      </c>
      <c r="AA30" s="167"/>
      <c r="AB30" s="136"/>
      <c r="AC30" s="147"/>
    </row>
    <row r="31" spans="1:29" s="1" customFormat="1" ht="25.5" customHeight="1">
      <c r="A31" s="80" t="s">
        <v>224</v>
      </c>
      <c r="B31" s="196"/>
      <c r="C31" s="133">
        <v>0.35</v>
      </c>
      <c r="D31" s="3" t="s">
        <v>20</v>
      </c>
      <c r="E31" s="134"/>
      <c r="F31" s="94"/>
      <c r="G31" s="136"/>
      <c r="H31" s="93">
        <f t="shared" si="11"/>
        <v>0</v>
      </c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136"/>
      <c r="T31" s="136"/>
      <c r="U31" s="136"/>
      <c r="V31" s="136"/>
      <c r="W31" s="136"/>
      <c r="X31" s="160">
        <f t="shared" si="12"/>
        <v>0</v>
      </c>
      <c r="Y31" s="136"/>
      <c r="Z31" s="93">
        <f>$X$31*0.35</f>
        <v>0</v>
      </c>
      <c r="AA31" s="167"/>
      <c r="AB31" s="136"/>
      <c r="AC31" s="147"/>
    </row>
    <row r="32" spans="1:29" s="1" customFormat="1" ht="25.5" customHeight="1">
      <c r="A32" s="80" t="s">
        <v>225</v>
      </c>
      <c r="B32" s="196"/>
      <c r="C32" s="133">
        <v>0.5</v>
      </c>
      <c r="D32" s="3" t="s">
        <v>8</v>
      </c>
      <c r="E32" s="134"/>
      <c r="F32" s="94"/>
      <c r="G32" s="136"/>
      <c r="H32" s="93">
        <f t="shared" si="11"/>
        <v>0</v>
      </c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136"/>
      <c r="T32" s="136"/>
      <c r="U32" s="136"/>
      <c r="V32" s="136"/>
      <c r="W32" s="136"/>
      <c r="X32" s="160">
        <f t="shared" si="12"/>
        <v>0</v>
      </c>
      <c r="Y32" s="136"/>
      <c r="Z32" s="93">
        <f>$X$32*0.5</f>
        <v>0</v>
      </c>
      <c r="AA32" s="167"/>
      <c r="AB32" s="136"/>
      <c r="AC32" s="147"/>
    </row>
    <row r="33" spans="1:29" s="1" customFormat="1" ht="25.5" customHeight="1">
      <c r="A33" s="80" t="s">
        <v>226</v>
      </c>
      <c r="B33" s="196"/>
      <c r="C33" s="133">
        <v>0.7</v>
      </c>
      <c r="D33" s="3" t="s">
        <v>9</v>
      </c>
      <c r="E33" s="127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136"/>
      <c r="T33" s="136"/>
      <c r="U33" s="136"/>
      <c r="V33" s="136"/>
      <c r="W33" s="136"/>
      <c r="X33" s="160">
        <f t="shared" si="12"/>
        <v>0</v>
      </c>
      <c r="Y33" s="136"/>
      <c r="Z33" s="93">
        <f>$X$33*0.7</f>
        <v>0</v>
      </c>
      <c r="AA33" s="169"/>
      <c r="AB33" s="136"/>
      <c r="AC33" s="147"/>
    </row>
    <row r="34" spans="1:29" s="1" customFormat="1" ht="25.5" customHeight="1">
      <c r="A34" s="80" t="s">
        <v>227</v>
      </c>
      <c r="B34" s="196"/>
      <c r="C34" s="133">
        <v>0.75</v>
      </c>
      <c r="D34" s="3" t="s">
        <v>21</v>
      </c>
      <c r="E34" s="134"/>
      <c r="F34" s="94"/>
      <c r="G34" s="136"/>
      <c r="H34" s="93">
        <f t="shared" si="11"/>
        <v>0</v>
      </c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136"/>
      <c r="T34" s="136"/>
      <c r="U34" s="136"/>
      <c r="V34" s="136"/>
      <c r="W34" s="136"/>
      <c r="X34" s="160">
        <f t="shared" si="12"/>
        <v>0</v>
      </c>
      <c r="Y34" s="136"/>
      <c r="Z34" s="93">
        <f>$X$34*0.75</f>
        <v>0</v>
      </c>
      <c r="AA34" s="169"/>
      <c r="AB34" s="136"/>
      <c r="AC34" s="147"/>
    </row>
    <row r="35" spans="1:29" s="1" customFormat="1" ht="25.5" customHeight="1">
      <c r="A35" s="80" t="s">
        <v>228</v>
      </c>
      <c r="B35" s="196"/>
      <c r="C35" s="133">
        <v>1</v>
      </c>
      <c r="D35" s="3" t="s">
        <v>22</v>
      </c>
      <c r="E35" s="134"/>
      <c r="F35" s="94"/>
      <c r="G35" s="136"/>
      <c r="H35" s="93">
        <f t="shared" si="11"/>
        <v>0</v>
      </c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136"/>
      <c r="T35" s="136"/>
      <c r="U35" s="136"/>
      <c r="V35" s="136"/>
      <c r="W35" s="136"/>
      <c r="X35" s="160">
        <f t="shared" si="12"/>
        <v>0</v>
      </c>
      <c r="Y35" s="136"/>
      <c r="Z35" s="93">
        <f>$X$35*1</f>
        <v>0</v>
      </c>
      <c r="AA35" s="169"/>
      <c r="AB35" s="136"/>
      <c r="AC35" s="147"/>
    </row>
    <row r="36" spans="1:29" s="1" customFormat="1" ht="25.5" customHeight="1">
      <c r="A36" s="80" t="s">
        <v>229</v>
      </c>
      <c r="B36" s="196"/>
      <c r="C36" s="133">
        <v>1.5</v>
      </c>
      <c r="D36" s="3" t="s">
        <v>23</v>
      </c>
      <c r="E36" s="134"/>
      <c r="F36" s="94"/>
      <c r="G36" s="136"/>
      <c r="H36" s="93">
        <f t="shared" si="11"/>
        <v>0</v>
      </c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136"/>
      <c r="T36" s="136"/>
      <c r="U36" s="136"/>
      <c r="V36" s="136"/>
      <c r="W36" s="136"/>
      <c r="X36" s="160">
        <f t="shared" si="12"/>
        <v>0</v>
      </c>
      <c r="Y36" s="136"/>
      <c r="Z36" s="93">
        <f>$X$36*1.5</f>
        <v>0</v>
      </c>
      <c r="AA36" s="169"/>
      <c r="AB36" s="136"/>
      <c r="AC36" s="147"/>
    </row>
    <row r="37" spans="1:29" s="1" customFormat="1" ht="25.5" customHeight="1">
      <c r="A37" s="80" t="s">
        <v>230</v>
      </c>
      <c r="B37" s="196"/>
      <c r="C37" s="133">
        <v>2.5</v>
      </c>
      <c r="D37" s="3" t="s">
        <v>24</v>
      </c>
      <c r="E37" s="134"/>
      <c r="F37" s="94"/>
      <c r="G37" s="136"/>
      <c r="H37" s="93">
        <f t="shared" si="11"/>
        <v>0</v>
      </c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136"/>
      <c r="T37" s="136"/>
      <c r="U37" s="136"/>
      <c r="V37" s="136"/>
      <c r="W37" s="136"/>
      <c r="X37" s="160">
        <f t="shared" si="12"/>
        <v>0</v>
      </c>
      <c r="Y37" s="136"/>
      <c r="Z37" s="93">
        <f>$X$37*2.5</f>
        <v>0</v>
      </c>
      <c r="AA37" s="169"/>
      <c r="AB37" s="136"/>
      <c r="AC37" s="147"/>
    </row>
    <row r="38" spans="1:29" s="1" customFormat="1" ht="25.5" customHeight="1">
      <c r="A38" s="80" t="s">
        <v>231</v>
      </c>
      <c r="B38" s="196"/>
      <c r="C38" s="133">
        <v>3.7</v>
      </c>
      <c r="D38" s="3" t="s">
        <v>25</v>
      </c>
      <c r="E38" s="134"/>
      <c r="F38" s="94"/>
      <c r="G38" s="136"/>
      <c r="H38" s="93">
        <f t="shared" si="11"/>
        <v>0</v>
      </c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136"/>
      <c r="T38" s="136"/>
      <c r="U38" s="136"/>
      <c r="V38" s="136"/>
      <c r="W38" s="136"/>
      <c r="X38" s="160">
        <f t="shared" si="12"/>
        <v>0</v>
      </c>
      <c r="Y38" s="136"/>
      <c r="Z38" s="93">
        <f>$X$38*3.7</f>
        <v>0</v>
      </c>
      <c r="AA38" s="168"/>
      <c r="AB38" s="136"/>
      <c r="AC38" s="147"/>
    </row>
    <row r="39" spans="1:29" s="1" customFormat="1" ht="25.5" customHeight="1">
      <c r="A39" s="80" t="s">
        <v>232</v>
      </c>
      <c r="B39" s="196"/>
      <c r="C39" s="133">
        <v>12.5</v>
      </c>
      <c r="D39" s="3" t="s">
        <v>26</v>
      </c>
      <c r="E39" s="134"/>
      <c r="F39" s="94"/>
      <c r="G39" s="136"/>
      <c r="H39" s="93">
        <f t="shared" si="11"/>
        <v>0</v>
      </c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136"/>
      <c r="T39" s="136"/>
      <c r="U39" s="136"/>
      <c r="V39" s="136"/>
      <c r="W39" s="136"/>
      <c r="X39" s="160">
        <f t="shared" si="12"/>
        <v>0</v>
      </c>
      <c r="Y39" s="136"/>
      <c r="Z39" s="93">
        <f>$X$39*12.5</f>
        <v>0</v>
      </c>
      <c r="AA39" s="169"/>
      <c r="AB39" s="136"/>
      <c r="AC39" s="147"/>
    </row>
    <row r="40" spans="1:29" s="1" customFormat="1" ht="27.75" customHeight="1">
      <c r="A40" s="80" t="s">
        <v>233</v>
      </c>
      <c r="B40" s="196"/>
      <c r="C40" s="133" t="s">
        <v>47</v>
      </c>
      <c r="D40" s="3" t="s">
        <v>27</v>
      </c>
      <c r="E40" s="134"/>
      <c r="F40" s="94"/>
      <c r="G40" s="136"/>
      <c r="H40" s="93">
        <f>E40+G40</f>
        <v>0</v>
      </c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136"/>
      <c r="T40" s="136"/>
      <c r="U40" s="136"/>
      <c r="V40" s="136"/>
      <c r="W40" s="136"/>
      <c r="X40" s="160">
        <f t="shared" si="12"/>
        <v>0</v>
      </c>
      <c r="Y40" s="136"/>
      <c r="Z40" s="136"/>
      <c r="AA40" s="136"/>
      <c r="AB40" s="136"/>
      <c r="AC40" s="147"/>
    </row>
    <row r="41" spans="1:29" s="1" customFormat="1" ht="27.75" customHeight="1">
      <c r="A41" s="80" t="s">
        <v>234</v>
      </c>
      <c r="B41" s="196"/>
      <c r="C41" s="133" t="s">
        <v>97</v>
      </c>
      <c r="D41" s="3" t="s">
        <v>98</v>
      </c>
      <c r="E41" s="143"/>
      <c r="F41" s="103"/>
      <c r="G41" s="145"/>
      <c r="H41" s="93">
        <f t="shared" ref="H41:H44" si="13">E41+G41</f>
        <v>0</v>
      </c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36"/>
      <c r="T41" s="145"/>
      <c r="U41" s="145"/>
      <c r="V41" s="145"/>
      <c r="W41" s="145"/>
      <c r="X41" s="145"/>
      <c r="Y41" s="145"/>
      <c r="Z41" s="145"/>
      <c r="AA41" s="145"/>
      <c r="AB41" s="103"/>
      <c r="AC41" s="95"/>
    </row>
    <row r="42" spans="1:29" s="1" customFormat="1" ht="27.75" customHeight="1">
      <c r="A42" s="80" t="s">
        <v>235</v>
      </c>
      <c r="B42" s="196"/>
      <c r="C42" s="133" t="s">
        <v>102</v>
      </c>
      <c r="D42" s="3" t="s">
        <v>103</v>
      </c>
      <c r="E42" s="143"/>
      <c r="F42" s="103"/>
      <c r="G42" s="145"/>
      <c r="H42" s="93">
        <f t="shared" si="13"/>
        <v>0</v>
      </c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36"/>
      <c r="T42" s="145"/>
      <c r="U42" s="145"/>
      <c r="V42" s="145"/>
      <c r="W42" s="145"/>
      <c r="X42" s="145"/>
      <c r="Y42" s="145"/>
      <c r="Z42" s="145"/>
      <c r="AA42" s="103"/>
      <c r="AB42" s="103"/>
      <c r="AC42" s="95"/>
    </row>
    <row r="43" spans="1:29" s="1" customFormat="1" ht="27.75" customHeight="1">
      <c r="A43" s="80" t="s">
        <v>236</v>
      </c>
      <c r="B43" s="196"/>
      <c r="C43" s="133" t="s">
        <v>99</v>
      </c>
      <c r="D43" s="3" t="s">
        <v>100</v>
      </c>
      <c r="E43" s="143"/>
      <c r="F43" s="103"/>
      <c r="G43" s="145"/>
      <c r="H43" s="93">
        <f t="shared" si="13"/>
        <v>0</v>
      </c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36"/>
      <c r="T43" s="145"/>
      <c r="U43" s="145"/>
      <c r="V43" s="145"/>
      <c r="W43" s="145"/>
      <c r="X43" s="145"/>
      <c r="Y43" s="145"/>
      <c r="Z43" s="145"/>
      <c r="AA43" s="145"/>
      <c r="AB43" s="103"/>
      <c r="AC43" s="95"/>
    </row>
    <row r="44" spans="1:29" s="1" customFormat="1" ht="27.75" customHeight="1" thickBot="1">
      <c r="A44" s="80" t="s">
        <v>237</v>
      </c>
      <c r="B44" s="197"/>
      <c r="C44" s="133" t="s">
        <v>104</v>
      </c>
      <c r="D44" s="3" t="s">
        <v>105</v>
      </c>
      <c r="E44" s="144"/>
      <c r="F44" s="104"/>
      <c r="G44" s="146"/>
      <c r="H44" s="105">
        <f t="shared" si="13"/>
        <v>0</v>
      </c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70"/>
      <c r="T44" s="146"/>
      <c r="U44" s="146"/>
      <c r="V44" s="146"/>
      <c r="W44" s="146"/>
      <c r="X44" s="146"/>
      <c r="Y44" s="146"/>
      <c r="Z44" s="146"/>
      <c r="AA44" s="104"/>
      <c r="AB44" s="104"/>
      <c r="AC44" s="106"/>
    </row>
  </sheetData>
  <sheetProtection password="D86F" sheet="1" objects="1" scenarios="1"/>
  <mergeCells count="26">
    <mergeCell ref="B10:B44"/>
    <mergeCell ref="G6:G8"/>
    <mergeCell ref="H6:H8"/>
    <mergeCell ref="O6:O8"/>
    <mergeCell ref="X6:X8"/>
    <mergeCell ref="T6:W6"/>
    <mergeCell ref="S6:S8"/>
    <mergeCell ref="M7:N7"/>
    <mergeCell ref="I6:N6"/>
    <mergeCell ref="Q7:R7"/>
    <mergeCell ref="P6:R6"/>
    <mergeCell ref="K7:L7"/>
    <mergeCell ref="AB7:AB8"/>
    <mergeCell ref="AC7:AC8"/>
    <mergeCell ref="B2:AC2"/>
    <mergeCell ref="Z6:Z8"/>
    <mergeCell ref="AA6:AA8"/>
    <mergeCell ref="F7:F8"/>
    <mergeCell ref="P7:P8"/>
    <mergeCell ref="T7:T8"/>
    <mergeCell ref="U7:U8"/>
    <mergeCell ref="V7:V8"/>
    <mergeCell ref="W7:W8"/>
    <mergeCell ref="E5:AC5"/>
    <mergeCell ref="E6:F6"/>
    <mergeCell ref="I7:J7"/>
  </mergeCells>
  <conditionalFormatting sqref="C17:C18">
    <cfRule type="cellIs" dxfId="5" priority="2" stopIfTrue="1" operator="equal">
      <formula>#REF!</formula>
    </cfRule>
  </conditionalFormatting>
  <conditionalFormatting sqref="C20:C24 C26:C44">
    <cfRule type="cellIs" dxfId="4" priority="1" stopIfTrue="1" operator="equal">
      <formula>#REF!</formula>
    </cfRule>
  </conditionalFormatting>
  <dataValidations count="22">
    <dataValidation type="whole" operator="lessThanOrEqual" allowBlank="1" showInputMessage="1" showErrorMessage="1" error="Value must less than or equal to r70c10" sqref="F17">
      <formula1>E17</formula1>
    </dataValidation>
    <dataValidation type="whole" operator="greaterThanOrEqual" allowBlank="1" showInputMessage="1" showErrorMessage="1" error="Value must be greater than or equal to r80c20" sqref="E18">
      <formula1>F18</formula1>
    </dataValidation>
    <dataValidation type="whole" operator="lessThanOrEqual" allowBlank="1" showInputMessage="1" showErrorMessage="1" error="Value must less than or equal to r80c10" sqref="F18">
      <formula1>E18</formula1>
    </dataValidation>
    <dataValidation type="decimal" operator="lessThanOrEqual" allowBlank="1" showInputMessage="1" showErrorMessage="1" error="A negative figure is to be reported" prompt="A negative figure is to be reported" sqref="G17:G18 I17:M18">
      <formula1>0</formula1>
    </dataValidation>
    <dataValidation type="decimal" operator="greaterThanOrEqual" allowBlank="1" showInputMessage="1" showErrorMessage="1" error="A positive figure is to be reported" prompt="A positive figure is to be reported" sqref="N17:N18">
      <formula1>0</formula1>
    </dataValidation>
    <dataValidation type="decimal" operator="lessThanOrEqual" allowBlank="1" showInputMessage="1" showErrorMessage="1" error="A negative figure is to be reported " prompt="A negative figure is to be reported" sqref="Q17:Q18">
      <formula1>0</formula1>
    </dataValidation>
    <dataValidation allowBlank="1" showInputMessage="1" showErrorMessage="1" prompt="If there is no SME-supporting factor, then cell AA39 must be equal to cell Z39" sqref="AA39"/>
    <dataValidation allowBlank="1" showInputMessage="1" showErrorMessage="1" prompt="If there is no SME-supporting factor, then cell AA38 must be equal to cell Z38" sqref="AA38"/>
    <dataValidation allowBlank="1" showInputMessage="1" showErrorMessage="1" prompt="If there is no SME-supporting factor, then cell AA37 must be equal to cell Z37" sqref="AA37"/>
    <dataValidation allowBlank="1" showInputMessage="1" showErrorMessage="1" prompt="If there is no SME-supporting factor, then cell AA36 must be equal to cell Z36" sqref="AA36"/>
    <dataValidation allowBlank="1" showInputMessage="1" showErrorMessage="1" prompt="If there is no SME-supporting factor, then cell AA35 must be equal to cell Z35" sqref="AA35"/>
    <dataValidation allowBlank="1" showInputMessage="1" showErrorMessage="1" prompt="If there is no SME-supporting factor, then cell AA34 must be equal to cell Z34" sqref="AA34"/>
    <dataValidation allowBlank="1" showInputMessage="1" showErrorMessage="1" prompt="If there is no SME-supporting factor, then cell AA33 must be equal to cell Z33" sqref="AA33"/>
    <dataValidation allowBlank="1" showInputMessage="1" showErrorMessage="1" prompt="If there is no SME-supporting factor, then cell AA32 must be equal to cell Z32" sqref="AA32"/>
    <dataValidation allowBlank="1" showInputMessage="1" showErrorMessage="1" prompt="If there is no SME-supporting factor, then cell AA31 must be equal to cell Z31_x000a_" sqref="AA31"/>
    <dataValidation allowBlank="1" showInputMessage="1" showErrorMessage="1" prompt="If there is no SME-supporting factor, then cell AA30 must be equal to cell Z30" sqref="AA30"/>
    <dataValidation allowBlank="1" showInputMessage="1" showErrorMessage="1" prompt="If there is no SME-supporting factor, then cell AA29 must be equal to cell Z29" sqref="AA29"/>
    <dataValidation allowBlank="1" showInputMessage="1" showErrorMessage="1" prompt="If there is no SME-supporting factor, then cell AA28 must be equal to cell Z28_x000a_" sqref="AA28"/>
    <dataValidation allowBlank="1" showInputMessage="1" showErrorMessage="1" prompt="If there is no SME-supporting factor, then cell AA27 must be equal to cell Z27" sqref="AA27"/>
    <dataValidation allowBlank="1" showInputMessage="1" showErrorMessage="1" prompt="If there is no SME-supporting factor, then cell AA26 must be equal to cell Z26" sqref="AA26"/>
    <dataValidation allowBlank="1" showInputMessage="1" showErrorMessage="1" prompt="If there is no SME-supporting factor, then cell AA40 must be equal to cell Z40" sqref="AA40"/>
    <dataValidation type="decimal" operator="greaterThanOrEqual" allowBlank="1" showInputMessage="1" showErrorMessage="1" error="Value must be greater than or equal to r70c20" sqref="E17">
      <formula1>F17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21">
    <outlinePr summaryBelow="0" summaryRight="0"/>
  </sheetPr>
  <dimension ref="A2:AC44"/>
  <sheetViews>
    <sheetView topLeftCell="M1" zoomScale="50" zoomScaleNormal="50" workbookViewId="0">
      <selection activeCell="X12" sqref="X12"/>
    </sheetView>
  </sheetViews>
  <sheetFormatPr defaultColWidth="9.140625" defaultRowHeight="15"/>
  <cols>
    <col min="1" max="1" width="2.85546875" customWidth="1"/>
    <col min="2" max="2" width="5.7109375" customWidth="1"/>
    <col min="3" max="3" width="60.7109375" customWidth="1"/>
    <col min="4" max="4" width="4" bestFit="1" customWidth="1"/>
    <col min="5" max="19" width="20.7109375" customWidth="1"/>
    <col min="20" max="20" width="20.7109375" style="1" customWidth="1"/>
    <col min="21" max="29" width="20.7109375" customWidth="1"/>
  </cols>
  <sheetData>
    <row r="2" spans="1:29">
      <c r="B2" s="183" t="s">
        <v>106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5"/>
    </row>
    <row r="4" spans="1:29">
      <c r="A4" s="151" t="s">
        <v>174</v>
      </c>
      <c r="C4" s="4" t="s">
        <v>88</v>
      </c>
    </row>
    <row r="5" spans="1:29" ht="15.75" thickBot="1">
      <c r="A5" s="152"/>
      <c r="E5" s="198" t="s">
        <v>69</v>
      </c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</row>
    <row r="6" spans="1:29" ht="60" customHeight="1">
      <c r="A6" s="152"/>
      <c r="E6" s="188" t="s">
        <v>28</v>
      </c>
      <c r="F6" s="199"/>
      <c r="G6" s="214" t="s">
        <v>53</v>
      </c>
      <c r="H6" s="214" t="s">
        <v>39</v>
      </c>
      <c r="I6" s="203" t="s">
        <v>40</v>
      </c>
      <c r="J6" s="204"/>
      <c r="K6" s="204"/>
      <c r="L6" s="204"/>
      <c r="M6" s="204"/>
      <c r="N6" s="205"/>
      <c r="O6" s="214" t="s">
        <v>67</v>
      </c>
      <c r="P6" s="208" t="s">
        <v>55</v>
      </c>
      <c r="Q6" s="209"/>
      <c r="R6" s="210"/>
      <c r="S6" s="211" t="s">
        <v>45</v>
      </c>
      <c r="T6" s="211" t="s">
        <v>46</v>
      </c>
      <c r="U6" s="212"/>
      <c r="V6" s="212"/>
      <c r="W6" s="213"/>
      <c r="X6" s="219" t="s">
        <v>29</v>
      </c>
      <c r="Y6" s="82"/>
      <c r="Z6" s="188" t="s">
        <v>59</v>
      </c>
      <c r="AA6" s="188" t="s">
        <v>60</v>
      </c>
      <c r="AB6" s="88"/>
      <c r="AC6" s="89"/>
    </row>
    <row r="7" spans="1:29" ht="57">
      <c r="A7" s="152"/>
      <c r="E7" s="83"/>
      <c r="F7" s="190" t="s">
        <v>36</v>
      </c>
      <c r="G7" s="215"/>
      <c r="H7" s="216"/>
      <c r="I7" s="200" t="s">
        <v>41</v>
      </c>
      <c r="J7" s="201"/>
      <c r="K7" s="200" t="s">
        <v>33</v>
      </c>
      <c r="L7" s="202"/>
      <c r="M7" s="200" t="s">
        <v>42</v>
      </c>
      <c r="N7" s="202"/>
      <c r="O7" s="215"/>
      <c r="P7" s="193" t="s">
        <v>56</v>
      </c>
      <c r="Q7" s="206" t="s">
        <v>44</v>
      </c>
      <c r="R7" s="207"/>
      <c r="S7" s="217"/>
      <c r="T7" s="186">
        <v>0</v>
      </c>
      <c r="U7" s="186">
        <v>0.2</v>
      </c>
      <c r="V7" s="186">
        <v>0.5</v>
      </c>
      <c r="W7" s="186">
        <v>1</v>
      </c>
      <c r="X7" s="220"/>
      <c r="Y7" s="83" t="s">
        <v>101</v>
      </c>
      <c r="Z7" s="189"/>
      <c r="AA7" s="189"/>
      <c r="AB7" s="190" t="s">
        <v>50</v>
      </c>
      <c r="AC7" s="191" t="s">
        <v>48</v>
      </c>
    </row>
    <row r="8" spans="1:29" ht="42.75">
      <c r="A8" s="152"/>
      <c r="E8" s="83"/>
      <c r="F8" s="189"/>
      <c r="G8" s="215"/>
      <c r="H8" s="216"/>
      <c r="I8" s="84" t="s">
        <v>63</v>
      </c>
      <c r="J8" s="84" t="s">
        <v>64</v>
      </c>
      <c r="K8" s="85" t="s">
        <v>65</v>
      </c>
      <c r="L8" s="85" t="s">
        <v>66</v>
      </c>
      <c r="M8" s="85" t="s">
        <v>54</v>
      </c>
      <c r="N8" s="85" t="s">
        <v>43</v>
      </c>
      <c r="O8" s="215"/>
      <c r="P8" s="194"/>
      <c r="Q8" s="86"/>
      <c r="R8" s="87" t="s">
        <v>57</v>
      </c>
      <c r="S8" s="218"/>
      <c r="T8" s="187"/>
      <c r="U8" s="187"/>
      <c r="V8" s="187"/>
      <c r="W8" s="187"/>
      <c r="X8" s="220"/>
      <c r="Y8" s="83"/>
      <c r="Z8" s="189"/>
      <c r="AA8" s="189"/>
      <c r="AB8" s="189"/>
      <c r="AC8" s="192"/>
    </row>
    <row r="9" spans="1:29">
      <c r="A9" s="152"/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  <c r="L9" s="2" t="s">
        <v>17</v>
      </c>
      <c r="M9" s="2" t="s">
        <v>18</v>
      </c>
      <c r="N9" s="2" t="s">
        <v>19</v>
      </c>
      <c r="O9" s="2" t="s">
        <v>0</v>
      </c>
      <c r="P9" s="2" t="s">
        <v>1</v>
      </c>
      <c r="Q9" s="2" t="s">
        <v>2</v>
      </c>
      <c r="R9" s="2" t="s">
        <v>3</v>
      </c>
      <c r="S9" s="2" t="s">
        <v>4</v>
      </c>
      <c r="T9" s="2" t="s">
        <v>9</v>
      </c>
      <c r="U9" s="2" t="s">
        <v>5</v>
      </c>
      <c r="V9" s="2" t="s">
        <v>6</v>
      </c>
      <c r="W9" s="2" t="s">
        <v>7</v>
      </c>
      <c r="X9" s="2" t="s">
        <v>20</v>
      </c>
      <c r="Y9" s="2" t="s">
        <v>8</v>
      </c>
      <c r="Z9" s="2" t="s">
        <v>58</v>
      </c>
      <c r="AA9" s="2" t="s">
        <v>21</v>
      </c>
      <c r="AB9" s="2" t="s">
        <v>22</v>
      </c>
      <c r="AC9" s="2" t="s">
        <v>23</v>
      </c>
    </row>
    <row r="10" spans="1:29" s="1" customFormat="1" ht="25.5" customHeight="1">
      <c r="A10" s="80" t="s">
        <v>110</v>
      </c>
      <c r="B10" s="195" t="s">
        <v>68</v>
      </c>
      <c r="C10" s="130" t="s">
        <v>35</v>
      </c>
      <c r="D10" s="3" t="s">
        <v>10</v>
      </c>
      <c r="E10" s="124">
        <f>IF(ROUND(SUM($E$26:$E$32,$E$34:$E$40),0)=ROUND(SUM($E$17:$E$18,$E$20,$E$22,$E$24),0),ROUND(SUM($E$26:$E$32,$E$34:$E$40),0),"ERROR")</f>
        <v>0</v>
      </c>
      <c r="F10" s="90"/>
      <c r="G10" s="91">
        <f>IF(ROUND(SUM($G$26:$G$32,$G$34:$G$40),0)=ROUND(SUM($G$17:$G$18,$G$20,$G$22,$G$24),0),ROUND(SUM($G$26:$G$32,$G$34:$G$40),0),"ERROR")</f>
        <v>0</v>
      </c>
      <c r="H10" s="91">
        <f>IF(ROUND(SUM($H$26:$H$32,$H$34:$H$40),0)=ROUND(SUM($H$17:$H$18,$H$20,$H$22,$H$24),0),ROUND(SUM($H$26:$H$32,$H$34:$H$40),0),"ERROR")</f>
        <v>0</v>
      </c>
      <c r="I10" s="91">
        <f>SUM(I17:I18,I20,I22,I24)</f>
        <v>0</v>
      </c>
      <c r="J10" s="91">
        <f>SUM(J17:J18,J20,J22,J24)</f>
        <v>0</v>
      </c>
      <c r="K10" s="91">
        <f>SUM(K17:K18,K20,K22,K24)</f>
        <v>0</v>
      </c>
      <c r="L10" s="91">
        <f>SUM(L17:L18,L20,L22,L24)</f>
        <v>0</v>
      </c>
      <c r="M10" s="140">
        <f>SUM(I10:L10)</f>
        <v>0</v>
      </c>
      <c r="N10" s="91">
        <f>SUM(N17:N18,N20,N22,N24)</f>
        <v>0</v>
      </c>
      <c r="O10" s="91">
        <f>IF(ROUND(SUM($H$10,$M$10,$N$10),0)=ROUND(SUM($O$17:$O$18,$O$20,$O$22,$O$24),0),ROUND(SUM($H$10,$M$10,$N$10),0),"ERROR")</f>
        <v>0</v>
      </c>
      <c r="P10" s="91">
        <f>SUM(P17:P18,P20,P22,P24)</f>
        <v>0</v>
      </c>
      <c r="Q10" s="91">
        <f>SUM(Q17:Q18,Q20,Q22,Q24)</f>
        <v>0</v>
      </c>
      <c r="R10" s="91">
        <f>SUM(R17:R18,R20,R22,R24)</f>
        <v>0</v>
      </c>
      <c r="S10" s="91">
        <f>IF(ROUND(SUM(S26:S40),0)=ROUND(SUM(S17:S18,S20,S22,S24),0),ROUND(SUM(S26:S40),0),"ERROR")</f>
        <v>0</v>
      </c>
      <c r="T10" s="91">
        <f>IF(ROUND(SUM(T26:T40),0)=ROUND(T18,0),ROUND(SUM(T26:T40),0),"ERROR")</f>
        <v>0</v>
      </c>
      <c r="U10" s="91">
        <f>IF(ROUND(SUM(U26:U40),0)=ROUND(U18,0),ROUND(SUM(U26:U40),0),"ERROR")</f>
        <v>0</v>
      </c>
      <c r="V10" s="91">
        <f>IF(ROUND(SUM(V26:V40),0)=ROUND(V18,0),ROUND(SUM(V26:V40),0),"ERROR")</f>
        <v>0</v>
      </c>
      <c r="W10" s="91">
        <f>IF(ROUND(SUM(W26:W40),0)=ROUND(W18,0),ROUND(SUM(W26:W40),0),"ERROR")</f>
        <v>0</v>
      </c>
      <c r="X10" s="159">
        <f t="shared" ref="X10" si="0">S10-T10-(0.8*U10)-(0.5*V10)</f>
        <v>0</v>
      </c>
      <c r="Y10" s="91">
        <f>SUM(Y17:Y18,Y20,Y22,Y24)</f>
        <v>0</v>
      </c>
      <c r="Z10" s="91">
        <f>IF(ROUND(SUM(Z26:Z40),0)=ROUND(SUM(Z17:Z18,Z20,Z22,Z24),0),ROUND(SUM(Z26:Z40),0),"ERROR")</f>
        <v>0</v>
      </c>
      <c r="AA10" s="91">
        <f>SUM(AA26:AA40)</f>
        <v>0</v>
      </c>
      <c r="AB10" s="140"/>
      <c r="AC10" s="141"/>
    </row>
    <row r="11" spans="1:29" s="1" customFormat="1" ht="25.5" customHeight="1">
      <c r="A11" s="80" t="s">
        <v>175</v>
      </c>
      <c r="B11" s="196"/>
      <c r="C11" s="131" t="s">
        <v>34</v>
      </c>
      <c r="D11" s="3" t="s">
        <v>11</v>
      </c>
      <c r="E11" s="134"/>
      <c r="F11" s="92"/>
      <c r="G11" s="136"/>
      <c r="H11" s="93">
        <f t="shared" ref="H11:H15" si="1">E11+G11</f>
        <v>0</v>
      </c>
      <c r="I11" s="136"/>
      <c r="J11" s="136"/>
      <c r="K11" s="136"/>
      <c r="L11" s="136"/>
      <c r="M11" s="136"/>
      <c r="N11" s="136"/>
      <c r="O11" s="93">
        <f t="shared" ref="O11:O15" si="2">SUM(H11,M11:N11)</f>
        <v>0</v>
      </c>
      <c r="P11" s="136"/>
      <c r="Q11" s="136"/>
      <c r="R11" s="136"/>
      <c r="S11" s="93">
        <f>SUM(O11:Q11)</f>
        <v>0</v>
      </c>
      <c r="T11" s="136"/>
      <c r="U11" s="136"/>
      <c r="V11" s="136"/>
      <c r="W11" s="136"/>
      <c r="X11" s="160">
        <f t="shared" ref="X11:X15" si="3">S11-T11-(0.8*U11)-(0.5*V11)</f>
        <v>0</v>
      </c>
      <c r="Y11" s="136"/>
      <c r="Z11" s="136"/>
      <c r="AA11" s="138"/>
      <c r="AB11" s="94"/>
      <c r="AC11" s="95"/>
    </row>
    <row r="12" spans="1:29" s="1" customFormat="1" ht="25.5" customHeight="1">
      <c r="A12" s="80" t="s">
        <v>176</v>
      </c>
      <c r="B12" s="196"/>
      <c r="C12" s="132" t="s">
        <v>61</v>
      </c>
      <c r="D12" s="3" t="s">
        <v>12</v>
      </c>
      <c r="E12" s="134"/>
      <c r="F12" s="92"/>
      <c r="G12" s="136"/>
      <c r="H12" s="93">
        <f t="shared" si="1"/>
        <v>0</v>
      </c>
      <c r="I12" s="136"/>
      <c r="J12" s="136"/>
      <c r="K12" s="136"/>
      <c r="L12" s="136"/>
      <c r="M12" s="136"/>
      <c r="N12" s="136"/>
      <c r="O12" s="93">
        <f t="shared" si="2"/>
        <v>0</v>
      </c>
      <c r="P12" s="136"/>
      <c r="Q12" s="136"/>
      <c r="R12" s="136"/>
      <c r="S12" s="93">
        <f t="shared" ref="S12:S15" si="4">SUM(O12:Q12)</f>
        <v>0</v>
      </c>
      <c r="T12" s="136"/>
      <c r="U12" s="136"/>
      <c r="V12" s="136"/>
      <c r="W12" s="136"/>
      <c r="X12" s="160">
        <f t="shared" si="3"/>
        <v>0</v>
      </c>
      <c r="Y12" s="136"/>
      <c r="Z12" s="136"/>
      <c r="AA12" s="138"/>
      <c r="AB12" s="94"/>
      <c r="AC12" s="95"/>
    </row>
    <row r="13" spans="1:29" s="1" customFormat="1" ht="28.5">
      <c r="A13" s="80" t="s">
        <v>177</v>
      </c>
      <c r="B13" s="196"/>
      <c r="C13" s="131" t="s">
        <v>49</v>
      </c>
      <c r="D13" s="3" t="s">
        <v>13</v>
      </c>
      <c r="E13" s="134"/>
      <c r="F13" s="92"/>
      <c r="G13" s="136"/>
      <c r="H13" s="93">
        <f t="shared" si="1"/>
        <v>0</v>
      </c>
      <c r="I13" s="136"/>
      <c r="J13" s="136"/>
      <c r="K13" s="136"/>
      <c r="L13" s="136"/>
      <c r="M13" s="136"/>
      <c r="N13" s="136"/>
      <c r="O13" s="93">
        <f t="shared" si="2"/>
        <v>0</v>
      </c>
      <c r="P13" s="136"/>
      <c r="Q13" s="136"/>
      <c r="R13" s="136"/>
      <c r="S13" s="93">
        <f t="shared" si="4"/>
        <v>0</v>
      </c>
      <c r="T13" s="136"/>
      <c r="U13" s="136"/>
      <c r="V13" s="136"/>
      <c r="W13" s="136"/>
      <c r="X13" s="160">
        <f t="shared" si="3"/>
        <v>0</v>
      </c>
      <c r="Y13" s="136"/>
      <c r="Z13" s="136"/>
      <c r="AA13" s="138"/>
      <c r="AB13" s="94"/>
      <c r="AC13" s="95"/>
    </row>
    <row r="14" spans="1:29" s="1" customFormat="1" ht="28.5">
      <c r="A14" s="80" t="s">
        <v>178</v>
      </c>
      <c r="B14" s="196"/>
      <c r="C14" s="131" t="s">
        <v>51</v>
      </c>
      <c r="D14" s="3" t="s">
        <v>14</v>
      </c>
      <c r="E14" s="134"/>
      <c r="F14" s="92"/>
      <c r="G14" s="136"/>
      <c r="H14" s="93">
        <f t="shared" si="1"/>
        <v>0</v>
      </c>
      <c r="I14" s="136"/>
      <c r="J14" s="136"/>
      <c r="K14" s="136"/>
      <c r="L14" s="136"/>
      <c r="M14" s="136"/>
      <c r="N14" s="136"/>
      <c r="O14" s="93">
        <f t="shared" si="2"/>
        <v>0</v>
      </c>
      <c r="P14" s="136"/>
      <c r="Q14" s="136"/>
      <c r="R14" s="136"/>
      <c r="S14" s="93">
        <f t="shared" si="4"/>
        <v>0</v>
      </c>
      <c r="T14" s="136"/>
      <c r="U14" s="136"/>
      <c r="V14" s="136"/>
      <c r="W14" s="136"/>
      <c r="X14" s="160">
        <f t="shared" si="3"/>
        <v>0</v>
      </c>
      <c r="Y14" s="136"/>
      <c r="Z14" s="136"/>
      <c r="AA14" s="138"/>
      <c r="AB14" s="94"/>
      <c r="AC14" s="95"/>
    </row>
    <row r="15" spans="1:29" s="1" customFormat="1" ht="42.75">
      <c r="A15" s="80" t="s">
        <v>179</v>
      </c>
      <c r="B15" s="196"/>
      <c r="C15" s="131" t="s">
        <v>52</v>
      </c>
      <c r="D15" s="3" t="s">
        <v>15</v>
      </c>
      <c r="E15" s="135"/>
      <c r="F15" s="96"/>
      <c r="G15" s="137"/>
      <c r="H15" s="97">
        <f t="shared" si="1"/>
        <v>0</v>
      </c>
      <c r="I15" s="137"/>
      <c r="J15" s="137"/>
      <c r="K15" s="137"/>
      <c r="L15" s="137"/>
      <c r="M15" s="137"/>
      <c r="N15" s="137"/>
      <c r="O15" s="97">
        <f t="shared" si="2"/>
        <v>0</v>
      </c>
      <c r="P15" s="137"/>
      <c r="Q15" s="137"/>
      <c r="R15" s="137"/>
      <c r="S15" s="97">
        <f t="shared" si="4"/>
        <v>0</v>
      </c>
      <c r="T15" s="137"/>
      <c r="U15" s="137"/>
      <c r="V15" s="137"/>
      <c r="W15" s="137"/>
      <c r="X15" s="161">
        <f t="shared" si="3"/>
        <v>0</v>
      </c>
      <c r="Y15" s="137"/>
      <c r="Z15" s="137"/>
      <c r="AA15" s="139"/>
      <c r="AB15" s="98"/>
      <c r="AC15" s="99"/>
    </row>
    <row r="16" spans="1:29" s="1" customFormat="1">
      <c r="B16" s="196"/>
      <c r="C16" s="81" t="s">
        <v>70</v>
      </c>
      <c r="D16" s="129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65"/>
      <c r="Y16" s="108"/>
      <c r="Z16" s="107"/>
      <c r="AA16" s="107"/>
      <c r="AB16" s="107"/>
      <c r="AC16" s="108"/>
    </row>
    <row r="17" spans="1:29" s="1" customFormat="1" ht="30" customHeight="1">
      <c r="A17" s="80" t="s">
        <v>180</v>
      </c>
      <c r="B17" s="196"/>
      <c r="C17" s="133" t="s">
        <v>37</v>
      </c>
      <c r="D17" s="3" t="s">
        <v>16</v>
      </c>
      <c r="E17" s="125"/>
      <c r="F17" s="109"/>
      <c r="G17" s="110"/>
      <c r="H17" s="111">
        <f t="shared" ref="H17:H18" si="5">E17+G17</f>
        <v>0</v>
      </c>
      <c r="I17" s="112"/>
      <c r="J17" s="112"/>
      <c r="K17" s="112"/>
      <c r="L17" s="112"/>
      <c r="M17" s="112"/>
      <c r="N17" s="113"/>
      <c r="O17" s="114">
        <f t="shared" ref="O17:O18" si="6">SUM(H17,M17:N17)</f>
        <v>0</v>
      </c>
      <c r="P17" s="113"/>
      <c r="Q17" s="113"/>
      <c r="R17" s="113"/>
      <c r="S17" s="111">
        <f t="shared" ref="S17:S18" si="7">SUM(O17:Q17)</f>
        <v>0</v>
      </c>
      <c r="T17" s="115"/>
      <c r="U17" s="115"/>
      <c r="V17" s="115"/>
      <c r="W17" s="115"/>
      <c r="X17" s="162">
        <f>S17</f>
        <v>0</v>
      </c>
      <c r="Y17" s="116"/>
      <c r="Z17" s="113"/>
      <c r="AA17" s="117"/>
      <c r="AB17" s="117"/>
      <c r="AC17" s="153"/>
    </row>
    <row r="18" spans="1:29" s="1" customFormat="1" ht="28.5">
      <c r="A18" s="80" t="s">
        <v>181</v>
      </c>
      <c r="B18" s="196"/>
      <c r="C18" s="133" t="s">
        <v>38</v>
      </c>
      <c r="D18" s="3" t="s">
        <v>17</v>
      </c>
      <c r="E18" s="126"/>
      <c r="F18" s="118"/>
      <c r="G18" s="119"/>
      <c r="H18" s="120">
        <f t="shared" si="5"/>
        <v>0</v>
      </c>
      <c r="I18" s="112"/>
      <c r="J18" s="112"/>
      <c r="K18" s="112"/>
      <c r="L18" s="112"/>
      <c r="M18" s="112"/>
      <c r="N18" s="121"/>
      <c r="O18" s="122">
        <f t="shared" si="6"/>
        <v>0</v>
      </c>
      <c r="P18" s="121"/>
      <c r="Q18" s="121"/>
      <c r="R18" s="121"/>
      <c r="S18" s="120">
        <f t="shared" si="7"/>
        <v>0</v>
      </c>
      <c r="T18" s="119"/>
      <c r="U18" s="119"/>
      <c r="V18" s="119"/>
      <c r="W18" s="119"/>
      <c r="X18" s="161">
        <f>S18-T18-(0.8*U18)-(0.5*V18)</f>
        <v>0</v>
      </c>
      <c r="Y18" s="121"/>
      <c r="Z18" s="121"/>
      <c r="AA18" s="123"/>
      <c r="AB18" s="155"/>
      <c r="AC18" s="154"/>
    </row>
    <row r="19" spans="1:29" s="1" customFormat="1">
      <c r="B19" s="196"/>
      <c r="C19" s="81" t="s">
        <v>71</v>
      </c>
      <c r="D19" s="128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65"/>
      <c r="Y19" s="108"/>
      <c r="Z19" s="107"/>
      <c r="AA19" s="107"/>
      <c r="AB19" s="107"/>
      <c r="AC19" s="108"/>
    </row>
    <row r="20" spans="1:29" s="1" customFormat="1" ht="24.75" customHeight="1">
      <c r="A20" s="80" t="s">
        <v>182</v>
      </c>
      <c r="B20" s="196"/>
      <c r="C20" s="133" t="s">
        <v>30</v>
      </c>
      <c r="D20" s="3" t="s">
        <v>18</v>
      </c>
      <c r="E20" s="142"/>
      <c r="F20" s="90"/>
      <c r="G20" s="140"/>
      <c r="H20" s="91">
        <f t="shared" ref="H20:H24" si="8">E20+G20</f>
        <v>0</v>
      </c>
      <c r="I20" s="140"/>
      <c r="J20" s="140"/>
      <c r="K20" s="140"/>
      <c r="L20" s="140"/>
      <c r="M20" s="140"/>
      <c r="N20" s="140"/>
      <c r="O20" s="91">
        <f t="shared" ref="O20:O24" si="9">SUM(H20,M20:N20)</f>
        <v>0</v>
      </c>
      <c r="P20" s="140"/>
      <c r="Q20" s="140"/>
      <c r="R20" s="140"/>
      <c r="S20" s="91">
        <f t="shared" ref="S20:S24" si="10">SUM(O20:Q20)</f>
        <v>0</v>
      </c>
      <c r="T20" s="101"/>
      <c r="U20" s="101"/>
      <c r="V20" s="101"/>
      <c r="W20" s="101"/>
      <c r="X20" s="163">
        <f>S20</f>
        <v>0</v>
      </c>
      <c r="Y20" s="140"/>
      <c r="Z20" s="140"/>
      <c r="AA20" s="150"/>
      <c r="AB20" s="90"/>
      <c r="AC20" s="100"/>
    </row>
    <row r="21" spans="1:29" s="1" customFormat="1" ht="24.75" customHeight="1">
      <c r="A21" s="80" t="s">
        <v>183</v>
      </c>
      <c r="B21" s="196"/>
      <c r="C21" s="133" t="s">
        <v>62</v>
      </c>
      <c r="D21" s="3" t="s">
        <v>19</v>
      </c>
      <c r="E21" s="134"/>
      <c r="F21" s="92"/>
      <c r="G21" s="136"/>
      <c r="H21" s="92"/>
      <c r="I21" s="94"/>
      <c r="J21" s="94"/>
      <c r="K21" s="94"/>
      <c r="L21" s="94"/>
      <c r="M21" s="94"/>
      <c r="N21" s="94"/>
      <c r="O21" s="102"/>
      <c r="P21" s="94"/>
      <c r="Q21" s="94"/>
      <c r="R21" s="94"/>
      <c r="S21" s="94"/>
      <c r="T21" s="94"/>
      <c r="U21" s="94"/>
      <c r="V21" s="94"/>
      <c r="W21" s="94"/>
      <c r="X21" s="164">
        <f>E21+G21</f>
        <v>0</v>
      </c>
      <c r="Y21" s="94"/>
      <c r="Z21" s="94"/>
      <c r="AA21" s="92"/>
      <c r="AB21" s="92"/>
      <c r="AC21" s="95"/>
    </row>
    <row r="22" spans="1:29" s="1" customFormat="1" ht="24.75" customHeight="1">
      <c r="A22" s="80" t="s">
        <v>184</v>
      </c>
      <c r="B22" s="196"/>
      <c r="C22" s="133" t="s">
        <v>31</v>
      </c>
      <c r="D22" s="3" t="s">
        <v>0</v>
      </c>
      <c r="E22" s="134"/>
      <c r="F22" s="92"/>
      <c r="G22" s="136"/>
      <c r="H22" s="93">
        <f t="shared" si="8"/>
        <v>0</v>
      </c>
      <c r="I22" s="136"/>
      <c r="J22" s="136"/>
      <c r="K22" s="136"/>
      <c r="L22" s="136"/>
      <c r="M22" s="136"/>
      <c r="N22" s="136"/>
      <c r="O22" s="93">
        <f t="shared" si="9"/>
        <v>0</v>
      </c>
      <c r="P22" s="136"/>
      <c r="Q22" s="136"/>
      <c r="R22" s="136"/>
      <c r="S22" s="93">
        <f t="shared" si="10"/>
        <v>0</v>
      </c>
      <c r="T22" s="94"/>
      <c r="U22" s="94"/>
      <c r="V22" s="94"/>
      <c r="W22" s="94"/>
      <c r="X22" s="160">
        <f>S22</f>
        <v>0</v>
      </c>
      <c r="Y22" s="136"/>
      <c r="Z22" s="136"/>
      <c r="AA22" s="149"/>
      <c r="AB22" s="92"/>
      <c r="AC22" s="95"/>
    </row>
    <row r="23" spans="1:29" s="1" customFormat="1" ht="24.75" customHeight="1">
      <c r="A23" s="80" t="s">
        <v>185</v>
      </c>
      <c r="B23" s="196"/>
      <c r="C23" s="133" t="s">
        <v>62</v>
      </c>
      <c r="D23" s="3" t="s">
        <v>1</v>
      </c>
      <c r="E23" s="134"/>
      <c r="F23" s="92"/>
      <c r="G23" s="136"/>
      <c r="H23" s="92"/>
      <c r="I23" s="94"/>
      <c r="J23" s="94"/>
      <c r="K23" s="94"/>
      <c r="L23" s="94"/>
      <c r="M23" s="94"/>
      <c r="N23" s="94"/>
      <c r="O23" s="102"/>
      <c r="P23" s="94"/>
      <c r="Q23" s="94"/>
      <c r="R23" s="94"/>
      <c r="S23" s="94"/>
      <c r="T23" s="94"/>
      <c r="U23" s="94"/>
      <c r="V23" s="94"/>
      <c r="W23" s="94"/>
      <c r="X23" s="160">
        <f>E23+G23</f>
        <v>0</v>
      </c>
      <c r="Y23" s="94"/>
      <c r="Z23" s="94"/>
      <c r="AA23" s="92"/>
      <c r="AB23" s="92"/>
      <c r="AC23" s="95"/>
    </row>
    <row r="24" spans="1:29" s="1" customFormat="1" ht="24.75" customHeight="1">
      <c r="A24" s="80" t="s">
        <v>186</v>
      </c>
      <c r="B24" s="196"/>
      <c r="C24" s="133" t="s">
        <v>32</v>
      </c>
      <c r="D24" s="3" t="s">
        <v>2</v>
      </c>
      <c r="E24" s="135"/>
      <c r="F24" s="96"/>
      <c r="G24" s="137"/>
      <c r="H24" s="97">
        <f t="shared" si="8"/>
        <v>0</v>
      </c>
      <c r="I24" s="137"/>
      <c r="J24" s="137"/>
      <c r="K24" s="137"/>
      <c r="L24" s="137"/>
      <c r="M24" s="137"/>
      <c r="N24" s="137"/>
      <c r="O24" s="97">
        <f t="shared" si="9"/>
        <v>0</v>
      </c>
      <c r="P24" s="137"/>
      <c r="Q24" s="137"/>
      <c r="R24" s="137"/>
      <c r="S24" s="97">
        <f t="shared" si="10"/>
        <v>0</v>
      </c>
      <c r="T24" s="98"/>
      <c r="U24" s="98"/>
      <c r="V24" s="98"/>
      <c r="W24" s="98"/>
      <c r="X24" s="161">
        <f>S24</f>
        <v>0</v>
      </c>
      <c r="Y24" s="137"/>
      <c r="Z24" s="137"/>
      <c r="AA24" s="148"/>
      <c r="AB24" s="96"/>
      <c r="AC24" s="99"/>
    </row>
    <row r="25" spans="1:29" s="1" customFormat="1">
      <c r="B25" s="196"/>
      <c r="C25" s="81" t="s">
        <v>72</v>
      </c>
      <c r="D25" s="128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65"/>
      <c r="Y25" s="108"/>
      <c r="Z25" s="107"/>
      <c r="AA25" s="107"/>
      <c r="AB25" s="107"/>
      <c r="AC25" s="108"/>
    </row>
    <row r="26" spans="1:29" s="1" customFormat="1" ht="25.5" customHeight="1">
      <c r="A26" s="80" t="s">
        <v>187</v>
      </c>
      <c r="B26" s="196"/>
      <c r="C26" s="133">
        <v>0</v>
      </c>
      <c r="D26" s="3" t="s">
        <v>3</v>
      </c>
      <c r="E26" s="142"/>
      <c r="F26" s="101"/>
      <c r="G26" s="140"/>
      <c r="H26" s="91">
        <f t="shared" ref="H26:H39" si="11">E26+G26</f>
        <v>0</v>
      </c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40"/>
      <c r="T26" s="140"/>
      <c r="U26" s="140"/>
      <c r="V26" s="140"/>
      <c r="W26" s="140"/>
      <c r="X26" s="163">
        <f t="shared" ref="X26:X40" si="12">S26-T26-(0.8*U26)-(0.5*V26)</f>
        <v>0</v>
      </c>
      <c r="Y26" s="140"/>
      <c r="Z26" s="91">
        <f>$X$26*0</f>
        <v>0</v>
      </c>
      <c r="AA26" s="166"/>
      <c r="AB26" s="140"/>
      <c r="AC26" s="141"/>
    </row>
    <row r="27" spans="1:29" s="1" customFormat="1" ht="25.5" customHeight="1">
      <c r="A27" s="80" t="s">
        <v>188</v>
      </c>
      <c r="B27" s="196"/>
      <c r="C27" s="133">
        <v>0.02</v>
      </c>
      <c r="D27" s="3" t="s">
        <v>4</v>
      </c>
      <c r="E27" s="134"/>
      <c r="F27" s="94"/>
      <c r="G27" s="136"/>
      <c r="H27" s="93">
        <f t="shared" si="11"/>
        <v>0</v>
      </c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136"/>
      <c r="T27" s="136"/>
      <c r="U27" s="136"/>
      <c r="V27" s="136"/>
      <c r="W27" s="136"/>
      <c r="X27" s="160">
        <f t="shared" si="12"/>
        <v>0</v>
      </c>
      <c r="Y27" s="136"/>
      <c r="Z27" s="93">
        <f>$X$27*0.02</f>
        <v>0</v>
      </c>
      <c r="AA27" s="167"/>
      <c r="AB27" s="136"/>
      <c r="AC27" s="147"/>
    </row>
    <row r="28" spans="1:29" s="1" customFormat="1" ht="25.5" customHeight="1">
      <c r="A28" s="80" t="s">
        <v>189</v>
      </c>
      <c r="B28" s="196"/>
      <c r="C28" s="133">
        <v>0.04</v>
      </c>
      <c r="D28" s="3" t="s">
        <v>5</v>
      </c>
      <c r="E28" s="134"/>
      <c r="F28" s="94"/>
      <c r="G28" s="136"/>
      <c r="H28" s="93">
        <f t="shared" si="11"/>
        <v>0</v>
      </c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136"/>
      <c r="T28" s="136"/>
      <c r="U28" s="136"/>
      <c r="V28" s="136"/>
      <c r="W28" s="136"/>
      <c r="X28" s="160">
        <f t="shared" si="12"/>
        <v>0</v>
      </c>
      <c r="Y28" s="136"/>
      <c r="Z28" s="93">
        <f>$X$28*0.04</f>
        <v>0</v>
      </c>
      <c r="AA28" s="168"/>
      <c r="AB28" s="136"/>
      <c r="AC28" s="147"/>
    </row>
    <row r="29" spans="1:29" s="1" customFormat="1" ht="25.5" customHeight="1">
      <c r="A29" s="80" t="s">
        <v>190</v>
      </c>
      <c r="B29" s="196"/>
      <c r="C29" s="133">
        <v>0.1</v>
      </c>
      <c r="D29" s="3" t="s">
        <v>6</v>
      </c>
      <c r="E29" s="134"/>
      <c r="F29" s="94"/>
      <c r="G29" s="136"/>
      <c r="H29" s="93">
        <f t="shared" si="11"/>
        <v>0</v>
      </c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136"/>
      <c r="T29" s="136"/>
      <c r="U29" s="136"/>
      <c r="V29" s="136"/>
      <c r="W29" s="136"/>
      <c r="X29" s="160">
        <f t="shared" si="12"/>
        <v>0</v>
      </c>
      <c r="Y29" s="136"/>
      <c r="Z29" s="93">
        <f>$X$29*0.1</f>
        <v>0</v>
      </c>
      <c r="AA29" s="167"/>
      <c r="AB29" s="136"/>
      <c r="AC29" s="147"/>
    </row>
    <row r="30" spans="1:29" s="1" customFormat="1" ht="25.5" customHeight="1">
      <c r="A30" s="80" t="s">
        <v>191</v>
      </c>
      <c r="B30" s="196"/>
      <c r="C30" s="133">
        <v>0.2</v>
      </c>
      <c r="D30" s="3" t="s">
        <v>7</v>
      </c>
      <c r="E30" s="134"/>
      <c r="F30" s="94"/>
      <c r="G30" s="136"/>
      <c r="H30" s="93">
        <f t="shared" si="11"/>
        <v>0</v>
      </c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136"/>
      <c r="T30" s="136"/>
      <c r="U30" s="136"/>
      <c r="V30" s="136"/>
      <c r="W30" s="136"/>
      <c r="X30" s="160">
        <f t="shared" si="12"/>
        <v>0</v>
      </c>
      <c r="Y30" s="136"/>
      <c r="Z30" s="93">
        <f>$X$30*0.2</f>
        <v>0</v>
      </c>
      <c r="AA30" s="167"/>
      <c r="AB30" s="136"/>
      <c r="AC30" s="147"/>
    </row>
    <row r="31" spans="1:29" s="1" customFormat="1" ht="25.5" customHeight="1">
      <c r="A31" s="80" t="s">
        <v>192</v>
      </c>
      <c r="B31" s="196"/>
      <c r="C31" s="133">
        <v>0.35</v>
      </c>
      <c r="D31" s="3" t="s">
        <v>20</v>
      </c>
      <c r="E31" s="134"/>
      <c r="F31" s="94"/>
      <c r="G31" s="136"/>
      <c r="H31" s="93">
        <f t="shared" si="11"/>
        <v>0</v>
      </c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136"/>
      <c r="T31" s="136"/>
      <c r="U31" s="136"/>
      <c r="V31" s="136"/>
      <c r="W31" s="136"/>
      <c r="X31" s="160">
        <f t="shared" si="12"/>
        <v>0</v>
      </c>
      <c r="Y31" s="136"/>
      <c r="Z31" s="93">
        <f>$X$31*0.35</f>
        <v>0</v>
      </c>
      <c r="AA31" s="167"/>
      <c r="AB31" s="136"/>
      <c r="AC31" s="147"/>
    </row>
    <row r="32" spans="1:29" s="1" customFormat="1" ht="25.5" customHeight="1">
      <c r="A32" s="80" t="s">
        <v>193</v>
      </c>
      <c r="B32" s="196"/>
      <c r="C32" s="133">
        <v>0.5</v>
      </c>
      <c r="D32" s="3" t="s">
        <v>8</v>
      </c>
      <c r="E32" s="134"/>
      <c r="F32" s="94"/>
      <c r="G32" s="136"/>
      <c r="H32" s="93">
        <f t="shared" si="11"/>
        <v>0</v>
      </c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136"/>
      <c r="T32" s="136"/>
      <c r="U32" s="136"/>
      <c r="V32" s="136"/>
      <c r="W32" s="136"/>
      <c r="X32" s="160">
        <f t="shared" si="12"/>
        <v>0</v>
      </c>
      <c r="Y32" s="136"/>
      <c r="Z32" s="93">
        <f>$X$32*0.5</f>
        <v>0</v>
      </c>
      <c r="AA32" s="167"/>
      <c r="AB32" s="136"/>
      <c r="AC32" s="147"/>
    </row>
    <row r="33" spans="1:29" s="1" customFormat="1" ht="25.5" customHeight="1">
      <c r="A33" s="80" t="s">
        <v>194</v>
      </c>
      <c r="B33" s="196"/>
      <c r="C33" s="133">
        <v>0.7</v>
      </c>
      <c r="D33" s="3" t="s">
        <v>9</v>
      </c>
      <c r="E33" s="127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136"/>
      <c r="T33" s="136"/>
      <c r="U33" s="136"/>
      <c r="V33" s="136"/>
      <c r="W33" s="136"/>
      <c r="X33" s="160">
        <f t="shared" si="12"/>
        <v>0</v>
      </c>
      <c r="Y33" s="136"/>
      <c r="Z33" s="93">
        <f>$X$33*0.7</f>
        <v>0</v>
      </c>
      <c r="AA33" s="169"/>
      <c r="AB33" s="136"/>
      <c r="AC33" s="147"/>
    </row>
    <row r="34" spans="1:29" s="1" customFormat="1" ht="25.5" customHeight="1">
      <c r="A34" s="80" t="s">
        <v>195</v>
      </c>
      <c r="B34" s="196"/>
      <c r="C34" s="133">
        <v>0.75</v>
      </c>
      <c r="D34" s="3" t="s">
        <v>21</v>
      </c>
      <c r="E34" s="134"/>
      <c r="F34" s="94"/>
      <c r="G34" s="136"/>
      <c r="H34" s="93">
        <f t="shared" si="11"/>
        <v>0</v>
      </c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136"/>
      <c r="T34" s="136"/>
      <c r="U34" s="136"/>
      <c r="V34" s="136"/>
      <c r="W34" s="136"/>
      <c r="X34" s="160">
        <f t="shared" si="12"/>
        <v>0</v>
      </c>
      <c r="Y34" s="136"/>
      <c r="Z34" s="93">
        <f>$X$34*0.75</f>
        <v>0</v>
      </c>
      <c r="AA34" s="169"/>
      <c r="AB34" s="136"/>
      <c r="AC34" s="147"/>
    </row>
    <row r="35" spans="1:29" s="1" customFormat="1" ht="25.5" customHeight="1">
      <c r="A35" s="80" t="s">
        <v>196</v>
      </c>
      <c r="B35" s="196"/>
      <c r="C35" s="133">
        <v>1</v>
      </c>
      <c r="D35" s="3" t="s">
        <v>22</v>
      </c>
      <c r="E35" s="134"/>
      <c r="F35" s="94"/>
      <c r="G35" s="136"/>
      <c r="H35" s="93">
        <f t="shared" si="11"/>
        <v>0</v>
      </c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136"/>
      <c r="T35" s="136"/>
      <c r="U35" s="136"/>
      <c r="V35" s="136"/>
      <c r="W35" s="136"/>
      <c r="X35" s="160">
        <f t="shared" si="12"/>
        <v>0</v>
      </c>
      <c r="Y35" s="136"/>
      <c r="Z35" s="93">
        <f>$X$35*1</f>
        <v>0</v>
      </c>
      <c r="AA35" s="169"/>
      <c r="AB35" s="136"/>
      <c r="AC35" s="147"/>
    </row>
    <row r="36" spans="1:29" s="1" customFormat="1" ht="25.5" customHeight="1">
      <c r="A36" s="80" t="s">
        <v>197</v>
      </c>
      <c r="B36" s="196"/>
      <c r="C36" s="133">
        <v>1.5</v>
      </c>
      <c r="D36" s="3" t="s">
        <v>23</v>
      </c>
      <c r="E36" s="134"/>
      <c r="F36" s="94"/>
      <c r="G36" s="136"/>
      <c r="H36" s="93">
        <f t="shared" si="11"/>
        <v>0</v>
      </c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136"/>
      <c r="T36" s="136"/>
      <c r="U36" s="136"/>
      <c r="V36" s="136"/>
      <c r="W36" s="136"/>
      <c r="X36" s="160">
        <f t="shared" si="12"/>
        <v>0</v>
      </c>
      <c r="Y36" s="136"/>
      <c r="Z36" s="93">
        <f>$X$36*1.5</f>
        <v>0</v>
      </c>
      <c r="AA36" s="169"/>
      <c r="AB36" s="136"/>
      <c r="AC36" s="147"/>
    </row>
    <row r="37" spans="1:29" s="1" customFormat="1" ht="25.5" customHeight="1">
      <c r="A37" s="80" t="s">
        <v>198</v>
      </c>
      <c r="B37" s="196"/>
      <c r="C37" s="133">
        <v>2.5</v>
      </c>
      <c r="D37" s="3" t="s">
        <v>24</v>
      </c>
      <c r="E37" s="134"/>
      <c r="F37" s="94"/>
      <c r="G37" s="136"/>
      <c r="H37" s="93">
        <f t="shared" si="11"/>
        <v>0</v>
      </c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136"/>
      <c r="T37" s="136"/>
      <c r="U37" s="136"/>
      <c r="V37" s="136"/>
      <c r="W37" s="136"/>
      <c r="X37" s="160">
        <f t="shared" si="12"/>
        <v>0</v>
      </c>
      <c r="Y37" s="136"/>
      <c r="Z37" s="93">
        <f>$X$37*2.5</f>
        <v>0</v>
      </c>
      <c r="AA37" s="169"/>
      <c r="AB37" s="136"/>
      <c r="AC37" s="147"/>
    </row>
    <row r="38" spans="1:29" s="1" customFormat="1" ht="25.5" customHeight="1">
      <c r="A38" s="80" t="s">
        <v>199</v>
      </c>
      <c r="B38" s="196"/>
      <c r="C38" s="133">
        <v>3.7</v>
      </c>
      <c r="D38" s="3" t="s">
        <v>25</v>
      </c>
      <c r="E38" s="134"/>
      <c r="F38" s="94"/>
      <c r="G38" s="136"/>
      <c r="H38" s="93">
        <f t="shared" si="11"/>
        <v>0</v>
      </c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136"/>
      <c r="T38" s="136"/>
      <c r="U38" s="136"/>
      <c r="V38" s="136"/>
      <c r="W38" s="136"/>
      <c r="X38" s="160">
        <f t="shared" si="12"/>
        <v>0</v>
      </c>
      <c r="Y38" s="136"/>
      <c r="Z38" s="93">
        <f>$X$38*3.7</f>
        <v>0</v>
      </c>
      <c r="AA38" s="168"/>
      <c r="AB38" s="136"/>
      <c r="AC38" s="147"/>
    </row>
    <row r="39" spans="1:29" s="1" customFormat="1" ht="25.5" customHeight="1">
      <c r="A39" s="80" t="s">
        <v>200</v>
      </c>
      <c r="B39" s="196"/>
      <c r="C39" s="133">
        <v>12.5</v>
      </c>
      <c r="D39" s="3" t="s">
        <v>26</v>
      </c>
      <c r="E39" s="134"/>
      <c r="F39" s="94"/>
      <c r="G39" s="136"/>
      <c r="H39" s="93">
        <f t="shared" si="11"/>
        <v>0</v>
      </c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136"/>
      <c r="T39" s="136"/>
      <c r="U39" s="136"/>
      <c r="V39" s="136"/>
      <c r="W39" s="136"/>
      <c r="X39" s="160">
        <f t="shared" si="12"/>
        <v>0</v>
      </c>
      <c r="Y39" s="136"/>
      <c r="Z39" s="93">
        <f>$X$39*12.5</f>
        <v>0</v>
      </c>
      <c r="AA39" s="169"/>
      <c r="AB39" s="136"/>
      <c r="AC39" s="147"/>
    </row>
    <row r="40" spans="1:29" s="1" customFormat="1" ht="27.75" customHeight="1">
      <c r="A40" s="80" t="s">
        <v>201</v>
      </c>
      <c r="B40" s="196"/>
      <c r="C40" s="133" t="s">
        <v>47</v>
      </c>
      <c r="D40" s="3" t="s">
        <v>27</v>
      </c>
      <c r="E40" s="134"/>
      <c r="F40" s="94"/>
      <c r="G40" s="136"/>
      <c r="H40" s="93">
        <f>E40+G40</f>
        <v>0</v>
      </c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136"/>
      <c r="T40" s="136"/>
      <c r="U40" s="136"/>
      <c r="V40" s="136"/>
      <c r="W40" s="136"/>
      <c r="X40" s="160">
        <f t="shared" si="12"/>
        <v>0</v>
      </c>
      <c r="Y40" s="136"/>
      <c r="Z40" s="136"/>
      <c r="AA40" s="136"/>
      <c r="AB40" s="136"/>
      <c r="AC40" s="147"/>
    </row>
    <row r="41" spans="1:29" s="1" customFormat="1" ht="27.75" customHeight="1">
      <c r="A41" s="80" t="s">
        <v>202</v>
      </c>
      <c r="B41" s="196"/>
      <c r="C41" s="133" t="s">
        <v>97</v>
      </c>
      <c r="D41" s="3" t="s">
        <v>98</v>
      </c>
      <c r="E41" s="143"/>
      <c r="F41" s="103"/>
      <c r="G41" s="145"/>
      <c r="H41" s="93">
        <f t="shared" ref="H41:H44" si="13">E41+G41</f>
        <v>0</v>
      </c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36"/>
      <c r="T41" s="145"/>
      <c r="U41" s="145"/>
      <c r="V41" s="145"/>
      <c r="W41" s="145"/>
      <c r="X41" s="145"/>
      <c r="Y41" s="145"/>
      <c r="Z41" s="145"/>
      <c r="AA41" s="145"/>
      <c r="AB41" s="103"/>
      <c r="AC41" s="95"/>
    </row>
    <row r="42" spans="1:29" s="1" customFormat="1" ht="27.75" customHeight="1">
      <c r="A42" s="80" t="s">
        <v>203</v>
      </c>
      <c r="B42" s="196"/>
      <c r="C42" s="133" t="s">
        <v>102</v>
      </c>
      <c r="D42" s="3" t="s">
        <v>103</v>
      </c>
      <c r="E42" s="143"/>
      <c r="F42" s="103"/>
      <c r="G42" s="145"/>
      <c r="H42" s="93">
        <f t="shared" si="13"/>
        <v>0</v>
      </c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36"/>
      <c r="T42" s="145"/>
      <c r="U42" s="145"/>
      <c r="V42" s="145"/>
      <c r="W42" s="145"/>
      <c r="X42" s="145"/>
      <c r="Y42" s="145"/>
      <c r="Z42" s="145"/>
      <c r="AA42" s="103"/>
      <c r="AB42" s="103"/>
      <c r="AC42" s="95"/>
    </row>
    <row r="43" spans="1:29" s="1" customFormat="1" ht="27.75" customHeight="1">
      <c r="A43" s="80" t="s">
        <v>204</v>
      </c>
      <c r="B43" s="196"/>
      <c r="C43" s="133" t="s">
        <v>99</v>
      </c>
      <c r="D43" s="3" t="s">
        <v>100</v>
      </c>
      <c r="E43" s="143"/>
      <c r="F43" s="103"/>
      <c r="G43" s="145"/>
      <c r="H43" s="93">
        <f t="shared" si="13"/>
        <v>0</v>
      </c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36"/>
      <c r="T43" s="145"/>
      <c r="U43" s="145"/>
      <c r="V43" s="145"/>
      <c r="W43" s="145"/>
      <c r="X43" s="145"/>
      <c r="Y43" s="145"/>
      <c r="Z43" s="145"/>
      <c r="AA43" s="145"/>
      <c r="AB43" s="103"/>
      <c r="AC43" s="95"/>
    </row>
    <row r="44" spans="1:29" s="1" customFormat="1" ht="27.75" customHeight="1" thickBot="1">
      <c r="A44" s="80" t="s">
        <v>205</v>
      </c>
      <c r="B44" s="197"/>
      <c r="C44" s="133" t="s">
        <v>104</v>
      </c>
      <c r="D44" s="3" t="s">
        <v>105</v>
      </c>
      <c r="E44" s="144"/>
      <c r="F44" s="104"/>
      <c r="G44" s="146"/>
      <c r="H44" s="105">
        <f t="shared" si="13"/>
        <v>0</v>
      </c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70"/>
      <c r="T44" s="146"/>
      <c r="U44" s="146"/>
      <c r="V44" s="146"/>
      <c r="W44" s="146"/>
      <c r="X44" s="146"/>
      <c r="Y44" s="146"/>
      <c r="Z44" s="146"/>
      <c r="AA44" s="104"/>
      <c r="AB44" s="104"/>
      <c r="AC44" s="106"/>
    </row>
  </sheetData>
  <sheetProtection password="D86F" sheet="1" objects="1" scenarios="1"/>
  <mergeCells count="26">
    <mergeCell ref="B10:B44"/>
    <mergeCell ref="G6:G8"/>
    <mergeCell ref="H6:H8"/>
    <mergeCell ref="O6:O8"/>
    <mergeCell ref="S6:S8"/>
    <mergeCell ref="K7:L7"/>
    <mergeCell ref="M7:N7"/>
    <mergeCell ref="I6:N6"/>
    <mergeCell ref="Q7:R7"/>
    <mergeCell ref="P6:R6"/>
    <mergeCell ref="AB7:AB8"/>
    <mergeCell ref="AC7:AC8"/>
    <mergeCell ref="B2:AC2"/>
    <mergeCell ref="X6:X8"/>
    <mergeCell ref="Z6:Z8"/>
    <mergeCell ref="AA6:AA8"/>
    <mergeCell ref="F7:F8"/>
    <mergeCell ref="P7:P8"/>
    <mergeCell ref="T7:T8"/>
    <mergeCell ref="U7:U8"/>
    <mergeCell ref="V7:V8"/>
    <mergeCell ref="W7:W8"/>
    <mergeCell ref="E5:AC5"/>
    <mergeCell ref="E6:F6"/>
    <mergeCell ref="I7:J7"/>
    <mergeCell ref="T6:W6"/>
  </mergeCells>
  <conditionalFormatting sqref="C17:C18">
    <cfRule type="cellIs" dxfId="3" priority="2" stopIfTrue="1" operator="equal">
      <formula>#REF!</formula>
    </cfRule>
  </conditionalFormatting>
  <conditionalFormatting sqref="C20:C24 C26:C44">
    <cfRule type="cellIs" dxfId="2" priority="1" stopIfTrue="1" operator="equal">
      <formula>#REF!</formula>
    </cfRule>
  </conditionalFormatting>
  <dataValidations count="22">
    <dataValidation type="whole" operator="lessThanOrEqual" allowBlank="1" showInputMessage="1" showErrorMessage="1" error="Value must less than or equal to r70c10" sqref="F17">
      <formula1>E17</formula1>
    </dataValidation>
    <dataValidation type="whole" operator="greaterThanOrEqual" allowBlank="1" showInputMessage="1" showErrorMessage="1" error="Value must be greater than or equal to r80c20" sqref="E18">
      <formula1>F18</formula1>
    </dataValidation>
    <dataValidation type="whole" operator="lessThanOrEqual" allowBlank="1" showInputMessage="1" showErrorMessage="1" error="Value must less than or equal to r80c10" sqref="F18">
      <formula1>E18</formula1>
    </dataValidation>
    <dataValidation type="decimal" operator="lessThanOrEqual" allowBlank="1" showInputMessage="1" showErrorMessage="1" error="A negative figure is to be reported" prompt="A negative figure is to be reported" sqref="G17:G18 I17:M18">
      <formula1>0</formula1>
    </dataValidation>
    <dataValidation type="decimal" operator="greaterThanOrEqual" allowBlank="1" showInputMessage="1" showErrorMessage="1" error="A positive figure is to be reported" prompt="A positive figure is to be reported" sqref="N17:N18">
      <formula1>0</formula1>
    </dataValidation>
    <dataValidation type="decimal" operator="lessThanOrEqual" allowBlank="1" showInputMessage="1" showErrorMessage="1" error="A negative figure is to be reported " prompt="A negative figure is to be reported" sqref="Q17:Q18">
      <formula1>0</formula1>
    </dataValidation>
    <dataValidation allowBlank="1" showInputMessage="1" showErrorMessage="1" prompt="If there is no SME-supporting factor, then cell AA39 must be equal to cell Z39" sqref="AA39"/>
    <dataValidation allowBlank="1" showInputMessage="1" showErrorMessage="1" prompt="If there is no SME-supporting factor, then cell AA38 must be equal to cell Z38" sqref="AA38"/>
    <dataValidation allowBlank="1" showInputMessage="1" showErrorMessage="1" prompt="If there is no SME-supporting factor, then cell AA37 must be equal to cell Z37" sqref="AA37"/>
    <dataValidation allowBlank="1" showInputMessage="1" showErrorMessage="1" prompt="If there is no SME-supporting factor, then cell AA36 must be equal to cell Z36" sqref="AA36"/>
    <dataValidation allowBlank="1" showInputMessage="1" showErrorMessage="1" prompt="If there is no SME-supporting factor, then cell AA35 must be equal to cell Z35" sqref="AA35"/>
    <dataValidation allowBlank="1" showInputMessage="1" showErrorMessage="1" prompt="If there is no SME-supporting factor, then cell AA34 must be equal to cell Z34" sqref="AA34"/>
    <dataValidation allowBlank="1" showInputMessage="1" showErrorMessage="1" prompt="If there is no SME-supporting factor, then cell AA33 must be equal to cell Z33" sqref="AA33"/>
    <dataValidation allowBlank="1" showInputMessage="1" showErrorMessage="1" prompt="If there is no SME-supporting factor, then cell AA32 must be equal to cell Z32" sqref="AA32"/>
    <dataValidation allowBlank="1" showInputMessage="1" showErrorMessage="1" prompt="If there is no SME-supporting factor, then cell AA31 must be equal to cell Z31_x000a_" sqref="AA31"/>
    <dataValidation allowBlank="1" showInputMessage="1" showErrorMessage="1" prompt="If there is no SME-supporting factor, then cell AA30 must be equal to cell Z30" sqref="AA30"/>
    <dataValidation allowBlank="1" showInputMessage="1" showErrorMessage="1" prompt="If there is no SME-supporting factor, then cell AA29 must be equal to cell Z29" sqref="AA29"/>
    <dataValidation allowBlank="1" showInputMessage="1" showErrorMessage="1" prompt="If there is no SME-supporting factor, then cell AA28 must be equal to cell Z28_x000a_" sqref="AA28"/>
    <dataValidation allowBlank="1" showInputMessage="1" showErrorMessage="1" prompt="If there is no SME-supporting factor, then cell AA27 must be equal to cell Z27" sqref="AA27"/>
    <dataValidation allowBlank="1" showInputMessage="1" showErrorMessage="1" prompt="If there is no SME-supporting factor, then cell AA26 must be equal to cell Z26" sqref="AA26"/>
    <dataValidation allowBlank="1" showInputMessage="1" showErrorMessage="1" prompt="If there is no SME-supporting factor, then cell AA40 must be equal to cell Z40" sqref="AA40"/>
    <dataValidation type="decimal" operator="greaterThanOrEqual" allowBlank="1" showInputMessage="1" showErrorMessage="1" error="Value must be greater than or equal to r70c20" sqref="E17">
      <formula1>F17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22">
    <outlinePr summaryBelow="0" summaryRight="0"/>
  </sheetPr>
  <dimension ref="A2:AC44"/>
  <sheetViews>
    <sheetView topLeftCell="N1" zoomScale="50" zoomScaleNormal="50" workbookViewId="0">
      <selection activeCell="Y12" sqref="Y12"/>
    </sheetView>
  </sheetViews>
  <sheetFormatPr defaultColWidth="9.140625" defaultRowHeight="15"/>
  <cols>
    <col min="1" max="1" width="4.7109375" customWidth="1"/>
    <col min="2" max="2" width="5.7109375" customWidth="1"/>
    <col min="3" max="3" width="60.7109375" customWidth="1"/>
    <col min="4" max="4" width="4" bestFit="1" customWidth="1"/>
    <col min="5" max="24" width="20.7109375" customWidth="1"/>
    <col min="25" max="25" width="20.7109375" style="1" customWidth="1"/>
    <col min="26" max="29" width="20.7109375" customWidth="1"/>
  </cols>
  <sheetData>
    <row r="2" spans="1:29">
      <c r="B2" s="183" t="s">
        <v>106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5"/>
    </row>
    <row r="4" spans="1:29">
      <c r="A4" s="151" t="s">
        <v>142</v>
      </c>
      <c r="C4" s="4" t="s">
        <v>89</v>
      </c>
    </row>
    <row r="5" spans="1:29" ht="15.75" thickBot="1">
      <c r="A5" s="152"/>
      <c r="E5" s="198" t="s">
        <v>69</v>
      </c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</row>
    <row r="6" spans="1:29" ht="60" customHeight="1">
      <c r="A6" s="152"/>
      <c r="E6" s="188" t="s">
        <v>28</v>
      </c>
      <c r="F6" s="199"/>
      <c r="G6" s="214" t="s">
        <v>53</v>
      </c>
      <c r="H6" s="214" t="s">
        <v>39</v>
      </c>
      <c r="I6" s="203" t="s">
        <v>40</v>
      </c>
      <c r="J6" s="204"/>
      <c r="K6" s="204"/>
      <c r="L6" s="204"/>
      <c r="M6" s="204"/>
      <c r="N6" s="205"/>
      <c r="O6" s="214" t="s">
        <v>67</v>
      </c>
      <c r="P6" s="208" t="s">
        <v>55</v>
      </c>
      <c r="Q6" s="209"/>
      <c r="R6" s="210"/>
      <c r="S6" s="211" t="s">
        <v>45</v>
      </c>
      <c r="T6" s="211" t="s">
        <v>46</v>
      </c>
      <c r="U6" s="212"/>
      <c r="V6" s="212"/>
      <c r="W6" s="213"/>
      <c r="X6" s="219" t="s">
        <v>29</v>
      </c>
      <c r="Y6" s="82"/>
      <c r="Z6" s="188" t="s">
        <v>59</v>
      </c>
      <c r="AA6" s="188" t="s">
        <v>60</v>
      </c>
      <c r="AB6" s="88"/>
      <c r="AC6" s="89"/>
    </row>
    <row r="7" spans="1:29" ht="57">
      <c r="A7" s="152"/>
      <c r="E7" s="83"/>
      <c r="F7" s="190" t="s">
        <v>36</v>
      </c>
      <c r="G7" s="215"/>
      <c r="H7" s="216"/>
      <c r="I7" s="200" t="s">
        <v>41</v>
      </c>
      <c r="J7" s="201"/>
      <c r="K7" s="200" t="s">
        <v>33</v>
      </c>
      <c r="L7" s="202"/>
      <c r="M7" s="200" t="s">
        <v>42</v>
      </c>
      <c r="N7" s="202"/>
      <c r="O7" s="215"/>
      <c r="P7" s="193" t="s">
        <v>56</v>
      </c>
      <c r="Q7" s="206" t="s">
        <v>44</v>
      </c>
      <c r="R7" s="207"/>
      <c r="S7" s="217"/>
      <c r="T7" s="186">
        <v>0</v>
      </c>
      <c r="U7" s="186">
        <v>0.2</v>
      </c>
      <c r="V7" s="186">
        <v>0.5</v>
      </c>
      <c r="W7" s="186">
        <v>1</v>
      </c>
      <c r="X7" s="220"/>
      <c r="Y7" s="83" t="s">
        <v>101</v>
      </c>
      <c r="Z7" s="189"/>
      <c r="AA7" s="189"/>
      <c r="AB7" s="190" t="s">
        <v>50</v>
      </c>
      <c r="AC7" s="191" t="s">
        <v>48</v>
      </c>
    </row>
    <row r="8" spans="1:29" ht="42.75">
      <c r="A8" s="152"/>
      <c r="E8" s="83"/>
      <c r="F8" s="189"/>
      <c r="G8" s="215"/>
      <c r="H8" s="216"/>
      <c r="I8" s="84" t="s">
        <v>63</v>
      </c>
      <c r="J8" s="84" t="s">
        <v>64</v>
      </c>
      <c r="K8" s="85" t="s">
        <v>65</v>
      </c>
      <c r="L8" s="85" t="s">
        <v>66</v>
      </c>
      <c r="M8" s="85" t="s">
        <v>54</v>
      </c>
      <c r="N8" s="85" t="s">
        <v>43</v>
      </c>
      <c r="O8" s="215"/>
      <c r="P8" s="194"/>
      <c r="Q8" s="86"/>
      <c r="R8" s="87" t="s">
        <v>57</v>
      </c>
      <c r="S8" s="218"/>
      <c r="T8" s="187"/>
      <c r="U8" s="187"/>
      <c r="V8" s="187"/>
      <c r="W8" s="187"/>
      <c r="X8" s="220"/>
      <c r="Y8" s="83"/>
      <c r="Z8" s="189"/>
      <c r="AA8" s="189"/>
      <c r="AB8" s="189"/>
      <c r="AC8" s="192"/>
    </row>
    <row r="9" spans="1:29">
      <c r="A9" s="152"/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  <c r="L9" s="2" t="s">
        <v>17</v>
      </c>
      <c r="M9" s="2" t="s">
        <v>18</v>
      </c>
      <c r="N9" s="2" t="s">
        <v>19</v>
      </c>
      <c r="O9" s="2" t="s">
        <v>0</v>
      </c>
      <c r="P9" s="2" t="s">
        <v>1</v>
      </c>
      <c r="Q9" s="2" t="s">
        <v>2</v>
      </c>
      <c r="R9" s="2" t="s">
        <v>3</v>
      </c>
      <c r="S9" s="2" t="s">
        <v>4</v>
      </c>
      <c r="T9" s="2" t="s">
        <v>5</v>
      </c>
      <c r="U9" s="2" t="s">
        <v>6</v>
      </c>
      <c r="V9" s="2" t="s">
        <v>7</v>
      </c>
      <c r="W9" s="2" t="s">
        <v>20</v>
      </c>
      <c r="X9" s="2" t="s">
        <v>8</v>
      </c>
      <c r="Y9" s="2" t="s">
        <v>9</v>
      </c>
      <c r="Z9" s="2" t="s">
        <v>58</v>
      </c>
      <c r="AA9" s="2" t="s">
        <v>21</v>
      </c>
      <c r="AB9" s="2" t="s">
        <v>22</v>
      </c>
      <c r="AC9" s="2" t="s">
        <v>23</v>
      </c>
    </row>
    <row r="10" spans="1:29" s="1" customFormat="1" ht="25.5" customHeight="1">
      <c r="A10" s="80" t="s">
        <v>110</v>
      </c>
      <c r="B10" s="195" t="s">
        <v>68</v>
      </c>
      <c r="C10" s="130" t="s">
        <v>35</v>
      </c>
      <c r="D10" s="3" t="s">
        <v>10</v>
      </c>
      <c r="E10" s="124">
        <f>IF(ROUND(SUM($E$26:$E$32,$E$34:$E$40),0)=ROUND(SUM($E$17:$E$18,$E$20,$E$22,$E$24),0),ROUND(SUM($E$26:$E$32,$E$34:$E$40),0),"ERROR")</f>
        <v>0</v>
      </c>
      <c r="F10" s="90"/>
      <c r="G10" s="91">
        <f>IF(ROUND(SUM($G$26:$G$32,$G$34:$G$40),0)=ROUND(SUM($G$17:$G$18,$G$20,$G$22,$G$24),0),ROUND(SUM($G$26:$G$32,$G$34:$G$40),0),"ERROR")</f>
        <v>0</v>
      </c>
      <c r="H10" s="91">
        <f>IF(ROUND(SUM($H$26:$H$32,$H$34:$H$40),0)=ROUND(SUM($H$17:$H$18,$H$20,$H$22,$H$24),0),ROUND(SUM($H$26:$H$32,$H$34:$H$40),0),"ERROR")</f>
        <v>0</v>
      </c>
      <c r="I10" s="91">
        <f>SUM(I17:I18,I20,I22,I24)</f>
        <v>0</v>
      </c>
      <c r="J10" s="91">
        <f>SUM(J17:J18,J20,J22,J24)</f>
        <v>0</v>
      </c>
      <c r="K10" s="91">
        <f>SUM(K17:K18,K20,K22,K24)</f>
        <v>0</v>
      </c>
      <c r="L10" s="91">
        <f>SUM(L17:L18,L20,L22,L24)</f>
        <v>0</v>
      </c>
      <c r="M10" s="140">
        <f>SUM(I10:L10)</f>
        <v>0</v>
      </c>
      <c r="N10" s="91">
        <f>SUM(N17:N18,N20,N22,N24)</f>
        <v>0</v>
      </c>
      <c r="O10" s="91">
        <f>IF(ROUND(SUM($H$10,$M$10,$N$10),0)=ROUND(SUM($O$17:$O$18,$O$20,$O$22,$O$24),0),ROUND(SUM($H$10,$M$10,$N$10),0),"ERROR")</f>
        <v>0</v>
      </c>
      <c r="P10" s="91">
        <f>SUM(P17:P18,P20,P22,P24)</f>
        <v>0</v>
      </c>
      <c r="Q10" s="91">
        <f>SUM(Q17:Q18,Q20,Q22,Q24)</f>
        <v>0</v>
      </c>
      <c r="R10" s="91">
        <f>SUM(R17:R18,R20,R22,R24)</f>
        <v>0</v>
      </c>
      <c r="S10" s="91">
        <f>IF(ROUND(SUM(S26:S40),0)=ROUND(SUM(S17:S18,S20,S22,S24),0),ROUND(SUM(S26:S40),0),"ERROR")</f>
        <v>0</v>
      </c>
      <c r="T10" s="91">
        <f>IF(ROUND(SUM(T26:T40),0)=ROUND(T18,0),ROUND(SUM(T26:T40),0),"ERROR")</f>
        <v>0</v>
      </c>
      <c r="U10" s="91">
        <f>IF(ROUND(SUM(U26:U40),0)=ROUND(U18,0),ROUND(SUM(U26:U40),0),"ERROR")</f>
        <v>0</v>
      </c>
      <c r="V10" s="91">
        <f>IF(ROUND(SUM(V26:V40),0)=ROUND(V18,0),ROUND(SUM(V26:V40),0),"ERROR")</f>
        <v>0</v>
      </c>
      <c r="W10" s="91">
        <f>IF(ROUND(SUM(W26:W40),0)=ROUND(W18,0),ROUND(SUM(W26:W40),0),"ERROR")</f>
        <v>0</v>
      </c>
      <c r="X10" s="159">
        <f t="shared" ref="X10" si="0">S10-T10-(0.8*U10)-(0.5*V10)</f>
        <v>0</v>
      </c>
      <c r="Y10" s="91">
        <f>SUM(Y17:Y18,Y20,Y22,Y24)</f>
        <v>0</v>
      </c>
      <c r="Z10" s="91">
        <f>IF(ROUND(SUM(Z26:Z40),0)=ROUND(SUM(Z17:Z18,Z20,Z22,Z24),0),ROUND(SUM(Z26:Z40),0),"ERROR")</f>
        <v>0</v>
      </c>
      <c r="AA10" s="91">
        <f>SUM(AA26:AA40)</f>
        <v>0</v>
      </c>
      <c r="AB10" s="140"/>
      <c r="AC10" s="141"/>
    </row>
    <row r="11" spans="1:29" s="1" customFormat="1" ht="25.5" customHeight="1">
      <c r="A11" s="80" t="s">
        <v>143</v>
      </c>
      <c r="B11" s="196"/>
      <c r="C11" s="131" t="s">
        <v>34</v>
      </c>
      <c r="D11" s="3" t="s">
        <v>11</v>
      </c>
      <c r="E11" s="134"/>
      <c r="F11" s="92"/>
      <c r="G11" s="136"/>
      <c r="H11" s="93">
        <f t="shared" ref="H11:H15" si="1">E11+G11</f>
        <v>0</v>
      </c>
      <c r="I11" s="136"/>
      <c r="J11" s="136"/>
      <c r="K11" s="136"/>
      <c r="L11" s="136"/>
      <c r="M11" s="136"/>
      <c r="N11" s="136"/>
      <c r="O11" s="93">
        <f t="shared" ref="O11:O15" si="2">SUM(H11,M11:N11)</f>
        <v>0</v>
      </c>
      <c r="P11" s="136"/>
      <c r="Q11" s="136"/>
      <c r="R11" s="136"/>
      <c r="S11" s="93">
        <f>SUM(O11:Q11)</f>
        <v>0</v>
      </c>
      <c r="T11" s="136"/>
      <c r="U11" s="136"/>
      <c r="V11" s="136"/>
      <c r="W11" s="136"/>
      <c r="X11" s="160">
        <f t="shared" ref="X11:X15" si="3">S11-T11-(0.8*U11)-(0.5*V11)</f>
        <v>0</v>
      </c>
      <c r="Y11" s="136"/>
      <c r="Z11" s="136"/>
      <c r="AA11" s="138"/>
      <c r="AB11" s="94"/>
      <c r="AC11" s="95"/>
    </row>
    <row r="12" spans="1:29" s="1" customFormat="1" ht="25.5" customHeight="1">
      <c r="A12" s="80" t="s">
        <v>144</v>
      </c>
      <c r="B12" s="196"/>
      <c r="C12" s="132" t="s">
        <v>61</v>
      </c>
      <c r="D12" s="3" t="s">
        <v>12</v>
      </c>
      <c r="E12" s="134"/>
      <c r="F12" s="92"/>
      <c r="G12" s="136"/>
      <c r="H12" s="93">
        <f t="shared" si="1"/>
        <v>0</v>
      </c>
      <c r="I12" s="136"/>
      <c r="J12" s="136"/>
      <c r="K12" s="136"/>
      <c r="L12" s="136"/>
      <c r="M12" s="136"/>
      <c r="N12" s="136"/>
      <c r="O12" s="93">
        <f t="shared" si="2"/>
        <v>0</v>
      </c>
      <c r="P12" s="136"/>
      <c r="Q12" s="136"/>
      <c r="R12" s="136"/>
      <c r="S12" s="93">
        <f t="shared" ref="S12:S15" si="4">SUM(O12:Q12)</f>
        <v>0</v>
      </c>
      <c r="T12" s="136"/>
      <c r="U12" s="136"/>
      <c r="V12" s="136"/>
      <c r="W12" s="136"/>
      <c r="X12" s="160">
        <f t="shared" si="3"/>
        <v>0</v>
      </c>
      <c r="Y12" s="136"/>
      <c r="Z12" s="136"/>
      <c r="AA12" s="138"/>
      <c r="AB12" s="94"/>
      <c r="AC12" s="95"/>
    </row>
    <row r="13" spans="1:29" s="1" customFormat="1" ht="28.5">
      <c r="A13" s="80" t="s">
        <v>145</v>
      </c>
      <c r="B13" s="196"/>
      <c r="C13" s="131" t="s">
        <v>49</v>
      </c>
      <c r="D13" s="3" t="s">
        <v>13</v>
      </c>
      <c r="E13" s="134"/>
      <c r="F13" s="92"/>
      <c r="G13" s="136"/>
      <c r="H13" s="93">
        <f t="shared" si="1"/>
        <v>0</v>
      </c>
      <c r="I13" s="136"/>
      <c r="J13" s="136"/>
      <c r="K13" s="136"/>
      <c r="L13" s="136"/>
      <c r="M13" s="136"/>
      <c r="N13" s="136"/>
      <c r="O13" s="93">
        <f t="shared" si="2"/>
        <v>0</v>
      </c>
      <c r="P13" s="136"/>
      <c r="Q13" s="136"/>
      <c r="R13" s="136"/>
      <c r="S13" s="93">
        <f t="shared" si="4"/>
        <v>0</v>
      </c>
      <c r="T13" s="136"/>
      <c r="U13" s="136"/>
      <c r="V13" s="136"/>
      <c r="W13" s="136"/>
      <c r="X13" s="160">
        <f t="shared" si="3"/>
        <v>0</v>
      </c>
      <c r="Y13" s="136"/>
      <c r="Z13" s="136"/>
      <c r="AA13" s="138"/>
      <c r="AB13" s="94"/>
      <c r="AC13" s="95"/>
    </row>
    <row r="14" spans="1:29" s="1" customFormat="1" ht="28.5">
      <c r="A14" s="80" t="s">
        <v>146</v>
      </c>
      <c r="B14" s="196"/>
      <c r="C14" s="131" t="s">
        <v>51</v>
      </c>
      <c r="D14" s="3" t="s">
        <v>14</v>
      </c>
      <c r="E14" s="134"/>
      <c r="F14" s="92"/>
      <c r="G14" s="136"/>
      <c r="H14" s="93">
        <f t="shared" si="1"/>
        <v>0</v>
      </c>
      <c r="I14" s="136"/>
      <c r="J14" s="136"/>
      <c r="K14" s="136"/>
      <c r="L14" s="136"/>
      <c r="M14" s="136"/>
      <c r="N14" s="136"/>
      <c r="O14" s="93">
        <f t="shared" si="2"/>
        <v>0</v>
      </c>
      <c r="P14" s="136"/>
      <c r="Q14" s="136"/>
      <c r="R14" s="136"/>
      <c r="S14" s="93">
        <f t="shared" si="4"/>
        <v>0</v>
      </c>
      <c r="T14" s="136"/>
      <c r="U14" s="136"/>
      <c r="V14" s="136"/>
      <c r="W14" s="136"/>
      <c r="X14" s="160">
        <f t="shared" si="3"/>
        <v>0</v>
      </c>
      <c r="Y14" s="136"/>
      <c r="Z14" s="136"/>
      <c r="AA14" s="138"/>
      <c r="AB14" s="94"/>
      <c r="AC14" s="95"/>
    </row>
    <row r="15" spans="1:29" s="1" customFormat="1" ht="42.75">
      <c r="A15" s="80" t="s">
        <v>147</v>
      </c>
      <c r="B15" s="196"/>
      <c r="C15" s="131" t="s">
        <v>52</v>
      </c>
      <c r="D15" s="3" t="s">
        <v>15</v>
      </c>
      <c r="E15" s="135"/>
      <c r="F15" s="96"/>
      <c r="G15" s="137"/>
      <c r="H15" s="97">
        <f t="shared" si="1"/>
        <v>0</v>
      </c>
      <c r="I15" s="137"/>
      <c r="J15" s="137"/>
      <c r="K15" s="137"/>
      <c r="L15" s="137"/>
      <c r="M15" s="137"/>
      <c r="N15" s="137"/>
      <c r="O15" s="97">
        <f t="shared" si="2"/>
        <v>0</v>
      </c>
      <c r="P15" s="137"/>
      <c r="Q15" s="137"/>
      <c r="R15" s="137"/>
      <c r="S15" s="97">
        <f t="shared" si="4"/>
        <v>0</v>
      </c>
      <c r="T15" s="137"/>
      <c r="U15" s="137"/>
      <c r="V15" s="137"/>
      <c r="W15" s="137"/>
      <c r="X15" s="161">
        <f t="shared" si="3"/>
        <v>0</v>
      </c>
      <c r="Y15" s="137"/>
      <c r="Z15" s="137"/>
      <c r="AA15" s="139"/>
      <c r="AB15" s="98"/>
      <c r="AC15" s="99"/>
    </row>
    <row r="16" spans="1:29" s="1" customFormat="1">
      <c r="B16" s="196"/>
      <c r="C16" s="81" t="s">
        <v>70</v>
      </c>
      <c r="D16" s="129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65"/>
      <c r="Y16" s="108"/>
      <c r="Z16" s="107"/>
      <c r="AA16" s="107"/>
      <c r="AB16" s="107"/>
      <c r="AC16" s="108"/>
    </row>
    <row r="17" spans="1:29" s="1" customFormat="1" ht="30" customHeight="1">
      <c r="A17" s="80" t="s">
        <v>148</v>
      </c>
      <c r="B17" s="196"/>
      <c r="C17" s="133" t="s">
        <v>37</v>
      </c>
      <c r="D17" s="3" t="s">
        <v>16</v>
      </c>
      <c r="E17" s="125"/>
      <c r="F17" s="109"/>
      <c r="G17" s="110"/>
      <c r="H17" s="111">
        <f t="shared" ref="H17:H18" si="5">E17+G17</f>
        <v>0</v>
      </c>
      <c r="I17" s="112"/>
      <c r="J17" s="112"/>
      <c r="K17" s="112"/>
      <c r="L17" s="112"/>
      <c r="M17" s="112"/>
      <c r="N17" s="113"/>
      <c r="O17" s="114">
        <f t="shared" ref="O17:O18" si="6">SUM(H17,M17:N17)</f>
        <v>0</v>
      </c>
      <c r="P17" s="113"/>
      <c r="Q17" s="113"/>
      <c r="R17" s="113"/>
      <c r="S17" s="111">
        <f t="shared" ref="S17:S18" si="7">SUM(O17:Q17)</f>
        <v>0</v>
      </c>
      <c r="T17" s="115"/>
      <c r="U17" s="115"/>
      <c r="V17" s="115"/>
      <c r="W17" s="115"/>
      <c r="X17" s="162">
        <f>S17</f>
        <v>0</v>
      </c>
      <c r="Y17" s="116"/>
      <c r="Z17" s="113"/>
      <c r="AA17" s="117"/>
      <c r="AB17" s="117"/>
      <c r="AC17" s="153"/>
    </row>
    <row r="18" spans="1:29" s="1" customFormat="1" ht="28.5">
      <c r="A18" s="80" t="s">
        <v>149</v>
      </c>
      <c r="B18" s="196"/>
      <c r="C18" s="133" t="s">
        <v>38</v>
      </c>
      <c r="D18" s="3" t="s">
        <v>17</v>
      </c>
      <c r="E18" s="126"/>
      <c r="F18" s="118"/>
      <c r="G18" s="119"/>
      <c r="H18" s="120">
        <f t="shared" si="5"/>
        <v>0</v>
      </c>
      <c r="I18" s="112"/>
      <c r="J18" s="112"/>
      <c r="K18" s="112"/>
      <c r="L18" s="112"/>
      <c r="M18" s="112"/>
      <c r="N18" s="121"/>
      <c r="O18" s="122">
        <f t="shared" si="6"/>
        <v>0</v>
      </c>
      <c r="P18" s="121"/>
      <c r="Q18" s="121"/>
      <c r="R18" s="121"/>
      <c r="S18" s="120">
        <f t="shared" si="7"/>
        <v>0</v>
      </c>
      <c r="T18" s="119"/>
      <c r="U18" s="119"/>
      <c r="V18" s="119"/>
      <c r="W18" s="119"/>
      <c r="X18" s="161">
        <f>S18-T18-(0.8*U18)-(0.5*V18)</f>
        <v>0</v>
      </c>
      <c r="Y18" s="121"/>
      <c r="Z18" s="121"/>
      <c r="AA18" s="123"/>
      <c r="AB18" s="155"/>
      <c r="AC18" s="154"/>
    </row>
    <row r="19" spans="1:29" s="1" customFormat="1">
      <c r="B19" s="196"/>
      <c r="C19" s="81" t="s">
        <v>71</v>
      </c>
      <c r="D19" s="128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65"/>
      <c r="Y19" s="108"/>
      <c r="Z19" s="107"/>
      <c r="AA19" s="107"/>
      <c r="AB19" s="107"/>
      <c r="AC19" s="108"/>
    </row>
    <row r="20" spans="1:29" s="1" customFormat="1" ht="24.75" customHeight="1">
      <c r="A20" s="80" t="s">
        <v>150</v>
      </c>
      <c r="B20" s="196"/>
      <c r="C20" s="133" t="s">
        <v>30</v>
      </c>
      <c r="D20" s="3" t="s">
        <v>18</v>
      </c>
      <c r="E20" s="142"/>
      <c r="F20" s="90"/>
      <c r="G20" s="140"/>
      <c r="H20" s="91">
        <f t="shared" ref="H20:H24" si="8">E20+G20</f>
        <v>0</v>
      </c>
      <c r="I20" s="140"/>
      <c r="J20" s="140"/>
      <c r="K20" s="140"/>
      <c r="L20" s="140"/>
      <c r="M20" s="140"/>
      <c r="N20" s="140"/>
      <c r="O20" s="91">
        <f t="shared" ref="O20:O24" si="9">SUM(H20,M20:N20)</f>
        <v>0</v>
      </c>
      <c r="P20" s="140"/>
      <c r="Q20" s="140"/>
      <c r="R20" s="140"/>
      <c r="S20" s="91">
        <f t="shared" ref="S20:S24" si="10">SUM(O20:Q20)</f>
        <v>0</v>
      </c>
      <c r="T20" s="101"/>
      <c r="U20" s="101"/>
      <c r="V20" s="101"/>
      <c r="W20" s="101"/>
      <c r="X20" s="163">
        <f>S20</f>
        <v>0</v>
      </c>
      <c r="Y20" s="140"/>
      <c r="Z20" s="140"/>
      <c r="AA20" s="150"/>
      <c r="AB20" s="90"/>
      <c r="AC20" s="100"/>
    </row>
    <row r="21" spans="1:29" s="1" customFormat="1" ht="24.75" customHeight="1">
      <c r="A21" s="80" t="s">
        <v>151</v>
      </c>
      <c r="B21" s="196"/>
      <c r="C21" s="133" t="s">
        <v>62</v>
      </c>
      <c r="D21" s="3" t="s">
        <v>19</v>
      </c>
      <c r="E21" s="134"/>
      <c r="F21" s="92"/>
      <c r="G21" s="136"/>
      <c r="H21" s="92"/>
      <c r="I21" s="94"/>
      <c r="J21" s="94"/>
      <c r="K21" s="94"/>
      <c r="L21" s="94"/>
      <c r="M21" s="94"/>
      <c r="N21" s="94"/>
      <c r="O21" s="102"/>
      <c r="P21" s="94"/>
      <c r="Q21" s="94"/>
      <c r="R21" s="94"/>
      <c r="S21" s="94"/>
      <c r="T21" s="94"/>
      <c r="U21" s="94"/>
      <c r="V21" s="94"/>
      <c r="W21" s="94"/>
      <c r="X21" s="164">
        <f>E21+G21</f>
        <v>0</v>
      </c>
      <c r="Y21" s="94"/>
      <c r="Z21" s="94"/>
      <c r="AA21" s="92"/>
      <c r="AB21" s="92"/>
      <c r="AC21" s="95"/>
    </row>
    <row r="22" spans="1:29" s="1" customFormat="1" ht="24.75" customHeight="1">
      <c r="A22" s="80" t="s">
        <v>152</v>
      </c>
      <c r="B22" s="196"/>
      <c r="C22" s="133" t="s">
        <v>31</v>
      </c>
      <c r="D22" s="3" t="s">
        <v>0</v>
      </c>
      <c r="E22" s="134"/>
      <c r="F22" s="92"/>
      <c r="G22" s="136"/>
      <c r="H22" s="93">
        <f t="shared" si="8"/>
        <v>0</v>
      </c>
      <c r="I22" s="136"/>
      <c r="J22" s="136"/>
      <c r="K22" s="136"/>
      <c r="L22" s="136"/>
      <c r="M22" s="136"/>
      <c r="N22" s="136"/>
      <c r="O22" s="93">
        <f t="shared" si="9"/>
        <v>0</v>
      </c>
      <c r="P22" s="136"/>
      <c r="Q22" s="136"/>
      <c r="R22" s="136"/>
      <c r="S22" s="93">
        <f t="shared" si="10"/>
        <v>0</v>
      </c>
      <c r="T22" s="94"/>
      <c r="U22" s="94"/>
      <c r="V22" s="94"/>
      <c r="W22" s="94"/>
      <c r="X22" s="160">
        <f>S22</f>
        <v>0</v>
      </c>
      <c r="Y22" s="136"/>
      <c r="Z22" s="136"/>
      <c r="AA22" s="149"/>
      <c r="AB22" s="92"/>
      <c r="AC22" s="95"/>
    </row>
    <row r="23" spans="1:29" s="1" customFormat="1" ht="24.75" customHeight="1">
      <c r="A23" s="80" t="s">
        <v>153</v>
      </c>
      <c r="B23" s="196"/>
      <c r="C23" s="133" t="s">
        <v>62</v>
      </c>
      <c r="D23" s="3" t="s">
        <v>1</v>
      </c>
      <c r="E23" s="134"/>
      <c r="F23" s="92"/>
      <c r="G23" s="136"/>
      <c r="H23" s="92"/>
      <c r="I23" s="94"/>
      <c r="J23" s="94"/>
      <c r="K23" s="94"/>
      <c r="L23" s="94"/>
      <c r="M23" s="94"/>
      <c r="N23" s="94"/>
      <c r="O23" s="102"/>
      <c r="P23" s="94"/>
      <c r="Q23" s="94"/>
      <c r="R23" s="94"/>
      <c r="S23" s="94"/>
      <c r="T23" s="94"/>
      <c r="U23" s="94"/>
      <c r="V23" s="94"/>
      <c r="W23" s="94"/>
      <c r="X23" s="160">
        <f>E23+G23</f>
        <v>0</v>
      </c>
      <c r="Y23" s="94"/>
      <c r="Z23" s="94"/>
      <c r="AA23" s="92"/>
      <c r="AB23" s="92"/>
      <c r="AC23" s="95"/>
    </row>
    <row r="24" spans="1:29" s="1" customFormat="1" ht="24.75" customHeight="1">
      <c r="A24" s="80" t="s">
        <v>154</v>
      </c>
      <c r="B24" s="196"/>
      <c r="C24" s="133" t="s">
        <v>32</v>
      </c>
      <c r="D24" s="3" t="s">
        <v>2</v>
      </c>
      <c r="E24" s="135"/>
      <c r="F24" s="96"/>
      <c r="G24" s="137"/>
      <c r="H24" s="97">
        <f t="shared" si="8"/>
        <v>0</v>
      </c>
      <c r="I24" s="137"/>
      <c r="J24" s="137"/>
      <c r="K24" s="137"/>
      <c r="L24" s="137"/>
      <c r="M24" s="137"/>
      <c r="N24" s="137"/>
      <c r="O24" s="97">
        <f t="shared" si="9"/>
        <v>0</v>
      </c>
      <c r="P24" s="137"/>
      <c r="Q24" s="137"/>
      <c r="R24" s="137"/>
      <c r="S24" s="97">
        <f t="shared" si="10"/>
        <v>0</v>
      </c>
      <c r="T24" s="98"/>
      <c r="U24" s="98"/>
      <c r="V24" s="98"/>
      <c r="W24" s="98"/>
      <c r="X24" s="161">
        <f>S24</f>
        <v>0</v>
      </c>
      <c r="Y24" s="137"/>
      <c r="Z24" s="137"/>
      <c r="AA24" s="148"/>
      <c r="AB24" s="96"/>
      <c r="AC24" s="99"/>
    </row>
    <row r="25" spans="1:29" s="1" customFormat="1">
      <c r="B25" s="196"/>
      <c r="C25" s="81" t="s">
        <v>72</v>
      </c>
      <c r="D25" s="128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65"/>
      <c r="Y25" s="108"/>
      <c r="Z25" s="107"/>
      <c r="AA25" s="107"/>
      <c r="AB25" s="107"/>
      <c r="AC25" s="108"/>
    </row>
    <row r="26" spans="1:29" s="1" customFormat="1" ht="25.5" customHeight="1">
      <c r="A26" s="80" t="s">
        <v>155</v>
      </c>
      <c r="B26" s="196"/>
      <c r="C26" s="133">
        <v>0</v>
      </c>
      <c r="D26" s="3" t="s">
        <v>3</v>
      </c>
      <c r="E26" s="142"/>
      <c r="F26" s="101"/>
      <c r="G26" s="140"/>
      <c r="H26" s="91">
        <f t="shared" ref="H26:H39" si="11">E26+G26</f>
        <v>0</v>
      </c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40"/>
      <c r="T26" s="140"/>
      <c r="U26" s="140"/>
      <c r="V26" s="140"/>
      <c r="W26" s="140"/>
      <c r="X26" s="163">
        <f t="shared" ref="X26:X40" si="12">S26-T26-(0.8*U26)-(0.5*V26)</f>
        <v>0</v>
      </c>
      <c r="Y26" s="140"/>
      <c r="Z26" s="91">
        <f>$X$26*0</f>
        <v>0</v>
      </c>
      <c r="AA26" s="166"/>
      <c r="AB26" s="140"/>
      <c r="AC26" s="141"/>
    </row>
    <row r="27" spans="1:29" s="1" customFormat="1" ht="25.5" customHeight="1">
      <c r="A27" s="80" t="s">
        <v>156</v>
      </c>
      <c r="B27" s="196"/>
      <c r="C27" s="133">
        <v>0.02</v>
      </c>
      <c r="D27" s="3" t="s">
        <v>4</v>
      </c>
      <c r="E27" s="134"/>
      <c r="F27" s="94"/>
      <c r="G27" s="136"/>
      <c r="H27" s="93">
        <f t="shared" si="11"/>
        <v>0</v>
      </c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136"/>
      <c r="T27" s="136"/>
      <c r="U27" s="136"/>
      <c r="V27" s="136"/>
      <c r="W27" s="136"/>
      <c r="X27" s="160">
        <f t="shared" si="12"/>
        <v>0</v>
      </c>
      <c r="Y27" s="136"/>
      <c r="Z27" s="93">
        <f>$X$27*0.02</f>
        <v>0</v>
      </c>
      <c r="AA27" s="167"/>
      <c r="AB27" s="136"/>
      <c r="AC27" s="147"/>
    </row>
    <row r="28" spans="1:29" s="1" customFormat="1" ht="25.5" customHeight="1">
      <c r="A28" s="80" t="s">
        <v>157</v>
      </c>
      <c r="B28" s="196"/>
      <c r="C28" s="133">
        <v>0.04</v>
      </c>
      <c r="D28" s="3" t="s">
        <v>5</v>
      </c>
      <c r="E28" s="134"/>
      <c r="F28" s="94"/>
      <c r="G28" s="136"/>
      <c r="H28" s="93">
        <f t="shared" si="11"/>
        <v>0</v>
      </c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136"/>
      <c r="T28" s="136"/>
      <c r="U28" s="136"/>
      <c r="V28" s="136"/>
      <c r="W28" s="136"/>
      <c r="X28" s="160">
        <f t="shared" si="12"/>
        <v>0</v>
      </c>
      <c r="Y28" s="136"/>
      <c r="Z28" s="93">
        <f>$X$28*0.04</f>
        <v>0</v>
      </c>
      <c r="AA28" s="168"/>
      <c r="AB28" s="136"/>
      <c r="AC28" s="147"/>
    </row>
    <row r="29" spans="1:29" s="1" customFormat="1" ht="25.5" customHeight="1">
      <c r="A29" s="80" t="s">
        <v>158</v>
      </c>
      <c r="B29" s="196"/>
      <c r="C29" s="133">
        <v>0.1</v>
      </c>
      <c r="D29" s="3" t="s">
        <v>6</v>
      </c>
      <c r="E29" s="134"/>
      <c r="F29" s="94"/>
      <c r="G29" s="136"/>
      <c r="H29" s="93">
        <f t="shared" si="11"/>
        <v>0</v>
      </c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136"/>
      <c r="T29" s="136"/>
      <c r="U29" s="136"/>
      <c r="V29" s="136"/>
      <c r="W29" s="136"/>
      <c r="X29" s="160">
        <f t="shared" si="12"/>
        <v>0</v>
      </c>
      <c r="Y29" s="136"/>
      <c r="Z29" s="93">
        <f>$X$29*0.1</f>
        <v>0</v>
      </c>
      <c r="AA29" s="167"/>
      <c r="AB29" s="136"/>
      <c r="AC29" s="147"/>
    </row>
    <row r="30" spans="1:29" s="1" customFormat="1" ht="25.5" customHeight="1">
      <c r="A30" s="80" t="s">
        <v>159</v>
      </c>
      <c r="B30" s="196"/>
      <c r="C30" s="133">
        <v>0.2</v>
      </c>
      <c r="D30" s="3" t="s">
        <v>7</v>
      </c>
      <c r="E30" s="134"/>
      <c r="F30" s="94"/>
      <c r="G30" s="136"/>
      <c r="H30" s="93">
        <f t="shared" si="11"/>
        <v>0</v>
      </c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136"/>
      <c r="T30" s="136"/>
      <c r="U30" s="136"/>
      <c r="V30" s="136"/>
      <c r="W30" s="136"/>
      <c r="X30" s="160">
        <f t="shared" si="12"/>
        <v>0</v>
      </c>
      <c r="Y30" s="136"/>
      <c r="Z30" s="93">
        <f>$X$30*0.2</f>
        <v>0</v>
      </c>
      <c r="AA30" s="167"/>
      <c r="AB30" s="136"/>
      <c r="AC30" s="147"/>
    </row>
    <row r="31" spans="1:29" s="1" customFormat="1" ht="25.5" customHeight="1">
      <c r="A31" s="80" t="s">
        <v>160</v>
      </c>
      <c r="B31" s="196"/>
      <c r="C31" s="133">
        <v>0.35</v>
      </c>
      <c r="D31" s="3" t="s">
        <v>20</v>
      </c>
      <c r="E31" s="134"/>
      <c r="F31" s="94"/>
      <c r="G31" s="136"/>
      <c r="H31" s="93">
        <f t="shared" si="11"/>
        <v>0</v>
      </c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136"/>
      <c r="T31" s="136"/>
      <c r="U31" s="136"/>
      <c r="V31" s="136"/>
      <c r="W31" s="136"/>
      <c r="X31" s="160">
        <f t="shared" si="12"/>
        <v>0</v>
      </c>
      <c r="Y31" s="136"/>
      <c r="Z31" s="93">
        <f>$X$31*0.35</f>
        <v>0</v>
      </c>
      <c r="AA31" s="167"/>
      <c r="AB31" s="136"/>
      <c r="AC31" s="147"/>
    </row>
    <row r="32" spans="1:29" s="1" customFormat="1" ht="25.5" customHeight="1">
      <c r="A32" s="80" t="s">
        <v>161</v>
      </c>
      <c r="B32" s="196"/>
      <c r="C32" s="133">
        <v>0.5</v>
      </c>
      <c r="D32" s="3" t="s">
        <v>8</v>
      </c>
      <c r="E32" s="134"/>
      <c r="F32" s="94"/>
      <c r="G32" s="136"/>
      <c r="H32" s="93">
        <f t="shared" si="11"/>
        <v>0</v>
      </c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136"/>
      <c r="T32" s="136"/>
      <c r="U32" s="136"/>
      <c r="V32" s="136"/>
      <c r="W32" s="136"/>
      <c r="X32" s="160">
        <f t="shared" si="12"/>
        <v>0</v>
      </c>
      <c r="Y32" s="136"/>
      <c r="Z32" s="93">
        <f>$X$32*0.5</f>
        <v>0</v>
      </c>
      <c r="AA32" s="167"/>
      <c r="AB32" s="136"/>
      <c r="AC32" s="147"/>
    </row>
    <row r="33" spans="1:29" s="1" customFormat="1" ht="25.5" customHeight="1">
      <c r="A33" s="80" t="s">
        <v>162</v>
      </c>
      <c r="B33" s="196"/>
      <c r="C33" s="133">
        <v>0.7</v>
      </c>
      <c r="D33" s="3" t="s">
        <v>9</v>
      </c>
      <c r="E33" s="127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136"/>
      <c r="T33" s="136"/>
      <c r="U33" s="136"/>
      <c r="V33" s="136"/>
      <c r="W33" s="136"/>
      <c r="X33" s="160">
        <f t="shared" si="12"/>
        <v>0</v>
      </c>
      <c r="Y33" s="136"/>
      <c r="Z33" s="93">
        <f>$X$33*0.7</f>
        <v>0</v>
      </c>
      <c r="AA33" s="169"/>
      <c r="AB33" s="136"/>
      <c r="AC33" s="147"/>
    </row>
    <row r="34" spans="1:29" s="1" customFormat="1" ht="25.5" customHeight="1">
      <c r="A34" s="80" t="s">
        <v>163</v>
      </c>
      <c r="B34" s="196"/>
      <c r="C34" s="133">
        <v>0.75</v>
      </c>
      <c r="D34" s="3" t="s">
        <v>21</v>
      </c>
      <c r="E34" s="134"/>
      <c r="F34" s="94"/>
      <c r="G34" s="136"/>
      <c r="H34" s="93">
        <f t="shared" si="11"/>
        <v>0</v>
      </c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136"/>
      <c r="T34" s="136"/>
      <c r="U34" s="136"/>
      <c r="V34" s="136"/>
      <c r="W34" s="136"/>
      <c r="X34" s="160">
        <f t="shared" si="12"/>
        <v>0</v>
      </c>
      <c r="Y34" s="136"/>
      <c r="Z34" s="93">
        <f>$X$34*0.75</f>
        <v>0</v>
      </c>
      <c r="AA34" s="169"/>
      <c r="AB34" s="136"/>
      <c r="AC34" s="147"/>
    </row>
    <row r="35" spans="1:29" s="1" customFormat="1" ht="25.5" customHeight="1">
      <c r="A35" s="80" t="s">
        <v>164</v>
      </c>
      <c r="B35" s="196"/>
      <c r="C35" s="133">
        <v>1</v>
      </c>
      <c r="D35" s="3" t="s">
        <v>22</v>
      </c>
      <c r="E35" s="134"/>
      <c r="F35" s="94"/>
      <c r="G35" s="136"/>
      <c r="H35" s="93">
        <f t="shared" si="11"/>
        <v>0</v>
      </c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136"/>
      <c r="T35" s="136"/>
      <c r="U35" s="136"/>
      <c r="V35" s="136"/>
      <c r="W35" s="136"/>
      <c r="X35" s="160">
        <f t="shared" si="12"/>
        <v>0</v>
      </c>
      <c r="Y35" s="136"/>
      <c r="Z35" s="93">
        <f>$X$35*1</f>
        <v>0</v>
      </c>
      <c r="AA35" s="169"/>
      <c r="AB35" s="136"/>
      <c r="AC35" s="147"/>
    </row>
    <row r="36" spans="1:29" s="1" customFormat="1" ht="25.5" customHeight="1">
      <c r="A36" s="80" t="s">
        <v>165</v>
      </c>
      <c r="B36" s="196"/>
      <c r="C36" s="133">
        <v>1.5</v>
      </c>
      <c r="D36" s="3" t="s">
        <v>23</v>
      </c>
      <c r="E36" s="134"/>
      <c r="F36" s="94"/>
      <c r="G36" s="136"/>
      <c r="H36" s="93">
        <f t="shared" si="11"/>
        <v>0</v>
      </c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136"/>
      <c r="T36" s="136"/>
      <c r="U36" s="136"/>
      <c r="V36" s="136"/>
      <c r="W36" s="136"/>
      <c r="X36" s="160">
        <f t="shared" si="12"/>
        <v>0</v>
      </c>
      <c r="Y36" s="136"/>
      <c r="Z36" s="93">
        <f>$X$36*1.5</f>
        <v>0</v>
      </c>
      <c r="AA36" s="169"/>
      <c r="AB36" s="136"/>
      <c r="AC36" s="147"/>
    </row>
    <row r="37" spans="1:29" s="1" customFormat="1" ht="25.5" customHeight="1">
      <c r="A37" s="80" t="s">
        <v>166</v>
      </c>
      <c r="B37" s="196"/>
      <c r="C37" s="133">
        <v>2.5</v>
      </c>
      <c r="D37" s="3" t="s">
        <v>24</v>
      </c>
      <c r="E37" s="134"/>
      <c r="F37" s="94"/>
      <c r="G37" s="136"/>
      <c r="H37" s="93">
        <f t="shared" si="11"/>
        <v>0</v>
      </c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136"/>
      <c r="T37" s="136"/>
      <c r="U37" s="136"/>
      <c r="V37" s="136"/>
      <c r="W37" s="136"/>
      <c r="X37" s="160">
        <f t="shared" si="12"/>
        <v>0</v>
      </c>
      <c r="Y37" s="136"/>
      <c r="Z37" s="93">
        <f>$X$37*2.5</f>
        <v>0</v>
      </c>
      <c r="AA37" s="169"/>
      <c r="AB37" s="136"/>
      <c r="AC37" s="147"/>
    </row>
    <row r="38" spans="1:29" s="1" customFormat="1" ht="25.5" customHeight="1">
      <c r="A38" s="80" t="s">
        <v>167</v>
      </c>
      <c r="B38" s="196"/>
      <c r="C38" s="133">
        <v>3.7</v>
      </c>
      <c r="D38" s="3" t="s">
        <v>25</v>
      </c>
      <c r="E38" s="134"/>
      <c r="F38" s="94"/>
      <c r="G38" s="136"/>
      <c r="H38" s="93">
        <f t="shared" si="11"/>
        <v>0</v>
      </c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136"/>
      <c r="T38" s="136"/>
      <c r="U38" s="136"/>
      <c r="V38" s="136"/>
      <c r="W38" s="136"/>
      <c r="X38" s="160">
        <f t="shared" si="12"/>
        <v>0</v>
      </c>
      <c r="Y38" s="136"/>
      <c r="Z38" s="93">
        <f>$X$38*3.7</f>
        <v>0</v>
      </c>
      <c r="AA38" s="168"/>
      <c r="AB38" s="136"/>
      <c r="AC38" s="147"/>
    </row>
    <row r="39" spans="1:29" s="1" customFormat="1" ht="25.5" customHeight="1">
      <c r="A39" s="80" t="s">
        <v>168</v>
      </c>
      <c r="B39" s="196"/>
      <c r="C39" s="133">
        <v>12.5</v>
      </c>
      <c r="D39" s="3" t="s">
        <v>26</v>
      </c>
      <c r="E39" s="134"/>
      <c r="F39" s="94"/>
      <c r="G39" s="136"/>
      <c r="H39" s="93">
        <f t="shared" si="11"/>
        <v>0</v>
      </c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136"/>
      <c r="T39" s="136"/>
      <c r="U39" s="136"/>
      <c r="V39" s="136"/>
      <c r="W39" s="136"/>
      <c r="X39" s="160">
        <f t="shared" si="12"/>
        <v>0</v>
      </c>
      <c r="Y39" s="136"/>
      <c r="Z39" s="93">
        <f>$X$39*12.5</f>
        <v>0</v>
      </c>
      <c r="AA39" s="169"/>
      <c r="AB39" s="136"/>
      <c r="AC39" s="147"/>
    </row>
    <row r="40" spans="1:29" s="1" customFormat="1" ht="27.75" customHeight="1">
      <c r="A40" s="80" t="s">
        <v>169</v>
      </c>
      <c r="B40" s="196"/>
      <c r="C40" s="133" t="s">
        <v>47</v>
      </c>
      <c r="D40" s="3" t="s">
        <v>27</v>
      </c>
      <c r="E40" s="134"/>
      <c r="F40" s="94"/>
      <c r="G40" s="136"/>
      <c r="H40" s="93">
        <f>E40+G40</f>
        <v>0</v>
      </c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136"/>
      <c r="T40" s="136"/>
      <c r="U40" s="136"/>
      <c r="V40" s="136"/>
      <c r="W40" s="136"/>
      <c r="X40" s="160">
        <f t="shared" si="12"/>
        <v>0</v>
      </c>
      <c r="Y40" s="136"/>
      <c r="Z40" s="136"/>
      <c r="AA40" s="136"/>
      <c r="AB40" s="136"/>
      <c r="AC40" s="147"/>
    </row>
    <row r="41" spans="1:29" s="1" customFormat="1" ht="27.75" customHeight="1">
      <c r="A41" s="80" t="s">
        <v>170</v>
      </c>
      <c r="B41" s="196"/>
      <c r="C41" s="133" t="s">
        <v>97</v>
      </c>
      <c r="D41" s="3" t="s">
        <v>98</v>
      </c>
      <c r="E41" s="143"/>
      <c r="F41" s="103"/>
      <c r="G41" s="145"/>
      <c r="H41" s="93">
        <f t="shared" ref="H41:H44" si="13">E41+G41</f>
        <v>0</v>
      </c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36"/>
      <c r="T41" s="145"/>
      <c r="U41" s="145"/>
      <c r="V41" s="145"/>
      <c r="W41" s="145"/>
      <c r="X41" s="145"/>
      <c r="Y41" s="145"/>
      <c r="Z41" s="145"/>
      <c r="AA41" s="145"/>
      <c r="AB41" s="103"/>
      <c r="AC41" s="95"/>
    </row>
    <row r="42" spans="1:29" s="1" customFormat="1" ht="27.75" customHeight="1">
      <c r="A42" s="80" t="s">
        <v>171</v>
      </c>
      <c r="B42" s="196"/>
      <c r="C42" s="133" t="s">
        <v>102</v>
      </c>
      <c r="D42" s="3" t="s">
        <v>103</v>
      </c>
      <c r="E42" s="143"/>
      <c r="F42" s="103"/>
      <c r="G42" s="145"/>
      <c r="H42" s="93">
        <f t="shared" si="13"/>
        <v>0</v>
      </c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36"/>
      <c r="T42" s="145"/>
      <c r="U42" s="145"/>
      <c r="V42" s="145"/>
      <c r="W42" s="145"/>
      <c r="X42" s="145"/>
      <c r="Y42" s="145"/>
      <c r="Z42" s="145"/>
      <c r="AA42" s="103"/>
      <c r="AB42" s="103"/>
      <c r="AC42" s="95"/>
    </row>
    <row r="43" spans="1:29" s="1" customFormat="1" ht="27.75" customHeight="1">
      <c r="A43" s="80" t="s">
        <v>172</v>
      </c>
      <c r="B43" s="196"/>
      <c r="C43" s="133" t="s">
        <v>99</v>
      </c>
      <c r="D43" s="3" t="s">
        <v>100</v>
      </c>
      <c r="E43" s="143"/>
      <c r="F43" s="103"/>
      <c r="G43" s="145"/>
      <c r="H43" s="93">
        <f t="shared" si="13"/>
        <v>0</v>
      </c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36"/>
      <c r="T43" s="145"/>
      <c r="U43" s="145"/>
      <c r="V43" s="145"/>
      <c r="W43" s="145"/>
      <c r="X43" s="145"/>
      <c r="Y43" s="145"/>
      <c r="Z43" s="145"/>
      <c r="AA43" s="145"/>
      <c r="AB43" s="103"/>
      <c r="AC43" s="95"/>
    </row>
    <row r="44" spans="1:29" s="1" customFormat="1" ht="27.75" customHeight="1" thickBot="1">
      <c r="A44" s="80" t="s">
        <v>173</v>
      </c>
      <c r="B44" s="197"/>
      <c r="C44" s="133" t="s">
        <v>104</v>
      </c>
      <c r="D44" s="3" t="s">
        <v>105</v>
      </c>
      <c r="E44" s="144"/>
      <c r="F44" s="104"/>
      <c r="G44" s="146"/>
      <c r="H44" s="105">
        <f t="shared" si="13"/>
        <v>0</v>
      </c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70"/>
      <c r="T44" s="146"/>
      <c r="U44" s="146"/>
      <c r="V44" s="146"/>
      <c r="W44" s="146"/>
      <c r="X44" s="146"/>
      <c r="Y44" s="146"/>
      <c r="Z44" s="146"/>
      <c r="AA44" s="104"/>
      <c r="AB44" s="104"/>
      <c r="AC44" s="106"/>
    </row>
  </sheetData>
  <sheetProtection password="D86F" sheet="1" objects="1" scenarios="1"/>
  <mergeCells count="26">
    <mergeCell ref="B10:B44"/>
    <mergeCell ref="G6:G8"/>
    <mergeCell ref="H6:H8"/>
    <mergeCell ref="O6:O8"/>
    <mergeCell ref="X6:X8"/>
    <mergeCell ref="T6:W6"/>
    <mergeCell ref="S6:S8"/>
    <mergeCell ref="M7:N7"/>
    <mergeCell ref="I6:N6"/>
    <mergeCell ref="Q7:R7"/>
    <mergeCell ref="P6:R6"/>
    <mergeCell ref="K7:L7"/>
    <mergeCell ref="AB7:AB8"/>
    <mergeCell ref="AC7:AC8"/>
    <mergeCell ref="B2:AC2"/>
    <mergeCell ref="Z6:Z8"/>
    <mergeCell ref="AA6:AA8"/>
    <mergeCell ref="F7:F8"/>
    <mergeCell ref="P7:P8"/>
    <mergeCell ref="T7:T8"/>
    <mergeCell ref="U7:U8"/>
    <mergeCell ref="V7:V8"/>
    <mergeCell ref="W7:W8"/>
    <mergeCell ref="E5:AC5"/>
    <mergeCell ref="E6:F6"/>
    <mergeCell ref="I7:J7"/>
  </mergeCells>
  <conditionalFormatting sqref="C17:C18">
    <cfRule type="cellIs" dxfId="1" priority="2" stopIfTrue="1" operator="equal">
      <formula>#REF!</formula>
    </cfRule>
  </conditionalFormatting>
  <conditionalFormatting sqref="C20:C24 C26:C44">
    <cfRule type="cellIs" dxfId="0" priority="1" stopIfTrue="1" operator="equal">
      <formula>#REF!</formula>
    </cfRule>
  </conditionalFormatting>
  <dataValidations count="22">
    <dataValidation type="decimal" operator="greaterThanOrEqual" allowBlank="1" showInputMessage="1" showErrorMessage="1" error="Value must be greater than or equal to r70c20" sqref="E17">
      <formula1>F17</formula1>
    </dataValidation>
    <dataValidation type="whole" operator="lessThanOrEqual" allowBlank="1" showInputMessage="1" showErrorMessage="1" error="Value must less than or equal to r70c10" sqref="F17">
      <formula1>E17</formula1>
    </dataValidation>
    <dataValidation type="whole" operator="greaterThanOrEqual" allowBlank="1" showInputMessage="1" showErrorMessage="1" error="Value must be greater than or equal to r80c20" sqref="E18">
      <formula1>F18</formula1>
    </dataValidation>
    <dataValidation type="whole" operator="lessThanOrEqual" allowBlank="1" showInputMessage="1" showErrorMessage="1" error="Value must less than or equal to r80c10" sqref="F18">
      <formula1>E18</formula1>
    </dataValidation>
    <dataValidation type="decimal" operator="lessThanOrEqual" allowBlank="1" showInputMessage="1" showErrorMessage="1" error="A negative figure is to be reported" prompt="A negative figure is to be reported" sqref="G17:G18 I17:M18">
      <formula1>0</formula1>
    </dataValidation>
    <dataValidation type="decimal" operator="greaterThanOrEqual" allowBlank="1" showInputMessage="1" showErrorMessage="1" error="A positive figure is to be reported" prompt="A positive figure is to be reported" sqref="N17:N18">
      <formula1>0</formula1>
    </dataValidation>
    <dataValidation type="decimal" operator="lessThanOrEqual" allowBlank="1" showInputMessage="1" showErrorMessage="1" error="A negative figure is to be reported " prompt="A negative figure is to be reported" sqref="Q17:Q18">
      <formula1>0</formula1>
    </dataValidation>
    <dataValidation allowBlank="1" showInputMessage="1" showErrorMessage="1" prompt="If there is no SME-supporting factor, then cell AA39 must be equal to cell Z39" sqref="AA39"/>
    <dataValidation allowBlank="1" showInputMessage="1" showErrorMessage="1" prompt="If there is no SME-supporting factor, then cell AA38 must be equal to cell Z38" sqref="AA38"/>
    <dataValidation allowBlank="1" showInputMessage="1" showErrorMessage="1" prompt="If there is no SME-supporting factor, then cell AA37 must be equal to cell Z37" sqref="AA37"/>
    <dataValidation allowBlank="1" showInputMessage="1" showErrorMessage="1" prompt="If there is no SME-supporting factor, then cell AA36 must be equal to cell Z36" sqref="AA36"/>
    <dataValidation allowBlank="1" showInputMessage="1" showErrorMessage="1" prompt="If there is no SME-supporting factor, then cell AA35 must be equal to cell Z35" sqref="AA35"/>
    <dataValidation allowBlank="1" showInputMessage="1" showErrorMessage="1" prompt="If there is no SME-supporting factor, then cell AA34 must be equal to cell Z34" sqref="AA34"/>
    <dataValidation allowBlank="1" showInputMessage="1" showErrorMessage="1" prompt="If there is no SME-supporting factor, then cell AA33 must be equal to cell Z33" sqref="AA33"/>
    <dataValidation allowBlank="1" showInputMessage="1" showErrorMessage="1" prompt="If there is no SME-supporting factor, then cell AA32 must be equal to cell Z32" sqref="AA32"/>
    <dataValidation allowBlank="1" showInputMessage="1" showErrorMessage="1" prompt="If there is no SME-supporting factor, then cell AA31 must be equal to cell Z31_x000a_" sqref="AA31"/>
    <dataValidation allowBlank="1" showInputMessage="1" showErrorMessage="1" prompt="If there is no SME-supporting factor, then cell AA30 must be equal to cell Z30" sqref="AA30"/>
    <dataValidation allowBlank="1" showInputMessage="1" showErrorMessage="1" prompt="If there is no SME-supporting factor, then cell AA29 must be equal to cell Z29" sqref="AA29"/>
    <dataValidation allowBlank="1" showInputMessage="1" showErrorMessage="1" prompt="If there is no SME-supporting factor, then cell AA28 must be equal to cell Z28_x000a_" sqref="AA28"/>
    <dataValidation allowBlank="1" showInputMessage="1" showErrorMessage="1" prompt="If there is no SME-supporting factor, then cell AA27 must be equal to cell Z27" sqref="AA27"/>
    <dataValidation allowBlank="1" showInputMessage="1" showErrorMessage="1" prompt="If there is no SME-supporting factor, then cell AA26 must be equal to cell Z26" sqref="AA26"/>
    <dataValidation allowBlank="1" showInputMessage="1" showErrorMessage="1" prompt="If there is no SME-supporting factor, then cell AA40 must be equal to cell Z40" sqref="AA40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06">
    <outlinePr summaryBelow="0" summaryRight="0"/>
  </sheetPr>
  <dimension ref="A1:AC44"/>
  <sheetViews>
    <sheetView zoomScale="50" zoomScaleNormal="50" workbookViewId="0">
      <selection activeCell="W27" sqref="W27"/>
    </sheetView>
  </sheetViews>
  <sheetFormatPr defaultColWidth="9.140625" defaultRowHeight="15"/>
  <cols>
    <col min="1" max="1" width="5" style="9" customWidth="1"/>
    <col min="2" max="2" width="5.7109375" style="10" customWidth="1"/>
    <col min="3" max="3" width="115.28515625" style="10" customWidth="1"/>
    <col min="4" max="4" width="10" style="11" customWidth="1"/>
    <col min="5" max="5" width="20.7109375" style="12" customWidth="1"/>
    <col min="6" max="26" width="20.7109375" style="10" customWidth="1"/>
    <col min="27" max="28" width="20.7109375" style="12" customWidth="1"/>
    <col min="29" max="29" width="20.7109375" style="13" customWidth="1"/>
    <col min="30" max="16384" width="9.140625" style="10"/>
  </cols>
  <sheetData>
    <row r="1" spans="1:29" ht="15.75" thickBot="1"/>
    <row r="2" spans="1:29" ht="20.25" thickBot="1">
      <c r="B2" s="171" t="s">
        <v>106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3"/>
    </row>
    <row r="4" spans="1:29">
      <c r="A4" s="14" t="s">
        <v>622</v>
      </c>
      <c r="C4" s="15" t="s">
        <v>73</v>
      </c>
    </row>
    <row r="5" spans="1:29">
      <c r="E5" s="176" t="s">
        <v>69</v>
      </c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</row>
    <row r="6" spans="1:29" ht="60">
      <c r="E6" s="177" t="s">
        <v>28</v>
      </c>
      <c r="F6" s="178"/>
      <c r="G6" s="16" t="s">
        <v>53</v>
      </c>
      <c r="H6" s="16" t="s">
        <v>39</v>
      </c>
      <c r="I6" s="179" t="s">
        <v>40</v>
      </c>
      <c r="J6" s="181"/>
      <c r="K6" s="181"/>
      <c r="L6" s="181"/>
      <c r="M6" s="181"/>
      <c r="N6" s="180"/>
      <c r="O6" s="16" t="s">
        <v>67</v>
      </c>
      <c r="P6" s="179" t="s">
        <v>55</v>
      </c>
      <c r="Q6" s="181"/>
      <c r="R6" s="180"/>
      <c r="S6" s="16" t="s">
        <v>45</v>
      </c>
      <c r="T6" s="179" t="s">
        <v>46</v>
      </c>
      <c r="U6" s="181"/>
      <c r="V6" s="181"/>
      <c r="W6" s="180"/>
      <c r="X6" s="16" t="s">
        <v>29</v>
      </c>
      <c r="Y6" s="16"/>
      <c r="Z6" s="16" t="s">
        <v>59</v>
      </c>
      <c r="AA6" s="177" t="s">
        <v>60</v>
      </c>
      <c r="AB6" s="182"/>
      <c r="AC6" s="178"/>
    </row>
    <row r="7" spans="1:29" ht="60">
      <c r="E7" s="17"/>
      <c r="F7" s="16" t="s">
        <v>36</v>
      </c>
      <c r="G7" s="18"/>
      <c r="H7" s="18"/>
      <c r="I7" s="179" t="s">
        <v>41</v>
      </c>
      <c r="J7" s="180"/>
      <c r="K7" s="179" t="s">
        <v>33</v>
      </c>
      <c r="L7" s="180"/>
      <c r="M7" s="179" t="s">
        <v>42</v>
      </c>
      <c r="N7" s="180"/>
      <c r="O7" s="18"/>
      <c r="P7" s="16" t="s">
        <v>56</v>
      </c>
      <c r="Q7" s="177" t="s">
        <v>44</v>
      </c>
      <c r="R7" s="178"/>
      <c r="S7" s="18"/>
      <c r="T7" s="19">
        <v>0</v>
      </c>
      <c r="U7" s="19">
        <v>0.2</v>
      </c>
      <c r="V7" s="19">
        <v>0.5</v>
      </c>
      <c r="W7" s="19">
        <v>1</v>
      </c>
      <c r="X7" s="18"/>
      <c r="Y7" s="16" t="s">
        <v>101</v>
      </c>
      <c r="Z7" s="18"/>
      <c r="AA7" s="17"/>
      <c r="AB7" s="20" t="s">
        <v>50</v>
      </c>
      <c r="AC7" s="21" t="s">
        <v>48</v>
      </c>
    </row>
    <row r="8" spans="1:29" ht="45">
      <c r="E8" s="22"/>
      <c r="F8" s="23"/>
      <c r="G8" s="23"/>
      <c r="H8" s="23"/>
      <c r="I8" s="24" t="s">
        <v>63</v>
      </c>
      <c r="J8" s="24" t="s">
        <v>64</v>
      </c>
      <c r="K8" s="24" t="s">
        <v>65</v>
      </c>
      <c r="L8" s="24" t="s">
        <v>66</v>
      </c>
      <c r="M8" s="24" t="s">
        <v>54</v>
      </c>
      <c r="N8" s="24" t="s">
        <v>43</v>
      </c>
      <c r="O8" s="23"/>
      <c r="P8" s="23"/>
      <c r="Q8" s="23"/>
      <c r="R8" s="24" t="s">
        <v>57</v>
      </c>
      <c r="S8" s="23"/>
      <c r="T8" s="23"/>
      <c r="U8" s="23"/>
      <c r="V8" s="23"/>
      <c r="W8" s="23"/>
      <c r="X8" s="23"/>
      <c r="Y8" s="23"/>
      <c r="Z8" s="23"/>
      <c r="AA8" s="22"/>
      <c r="AB8" s="22"/>
      <c r="AC8" s="25"/>
    </row>
    <row r="9" spans="1:29">
      <c r="E9" s="26" t="s">
        <v>10</v>
      </c>
      <c r="F9" s="27" t="s">
        <v>11</v>
      </c>
      <c r="G9" s="27" t="s">
        <v>12</v>
      </c>
      <c r="H9" s="27" t="s">
        <v>13</v>
      </c>
      <c r="I9" s="27" t="s">
        <v>14</v>
      </c>
      <c r="J9" s="27" t="s">
        <v>15</v>
      </c>
      <c r="K9" s="27" t="s">
        <v>16</v>
      </c>
      <c r="L9" s="27" t="s">
        <v>17</v>
      </c>
      <c r="M9" s="27" t="s">
        <v>18</v>
      </c>
      <c r="N9" s="27" t="s">
        <v>19</v>
      </c>
      <c r="O9" s="27" t="s">
        <v>0</v>
      </c>
      <c r="P9" s="27" t="s">
        <v>1</v>
      </c>
      <c r="Q9" s="27" t="s">
        <v>2</v>
      </c>
      <c r="R9" s="27" t="s">
        <v>3</v>
      </c>
      <c r="S9" s="27" t="s">
        <v>4</v>
      </c>
      <c r="T9" s="27" t="s">
        <v>5</v>
      </c>
      <c r="U9" s="27" t="s">
        <v>6</v>
      </c>
      <c r="V9" s="27" t="s">
        <v>7</v>
      </c>
      <c r="W9" s="27" t="s">
        <v>20</v>
      </c>
      <c r="X9" s="27" t="s">
        <v>8</v>
      </c>
      <c r="Y9" s="27" t="s">
        <v>9</v>
      </c>
      <c r="Z9" s="27" t="s">
        <v>58</v>
      </c>
      <c r="AA9" s="26" t="s">
        <v>21</v>
      </c>
      <c r="AB9" s="26" t="s">
        <v>22</v>
      </c>
      <c r="AC9" s="28" t="s">
        <v>23</v>
      </c>
    </row>
    <row r="10" spans="1:29" ht="36" customHeight="1">
      <c r="A10" s="14" t="s">
        <v>110</v>
      </c>
      <c r="B10" s="174" t="s">
        <v>68</v>
      </c>
      <c r="C10" s="29" t="s">
        <v>35</v>
      </c>
      <c r="D10" s="30" t="s">
        <v>10</v>
      </c>
      <c r="E10" s="31">
        <f>SUM('C_07.00(002)'!E10,'C_07.00(003)'!E10,'C_07.00(004)'!E10,'C_07.00(005)'!E10,'C_07.00(006)'!E10,'C_07.00(007)'!E10,'C_07.00(008)'!E10,'C_07.00(009)'!E10,'C_07.00(010)'!E10,'C_07.00(011)'!E10,'C_07.00(012)'!E10,'C_07.00(013)'!E10,'C_07.00(014)'!E10,'C_07.00(015)'!E10,'C_07.00(016)'!E10,'C_07.00(017)'!E10)</f>
        <v>0</v>
      </c>
      <c r="F10" s="32"/>
      <c r="G10" s="33">
        <f>SUM('C_07.00(002)'!G10,'C_07.00(003)'!G10,'C_07.00(004)'!G10,'C_07.00(005)'!G10,'C_07.00(006)'!G10,'C_07.00(007)'!G10,'C_07.00(008)'!G10,'C_07.00(009)'!G10,'C_07.00(010)'!G10,'C_07.00(011)'!G10,'C_07.00(012)'!G10,'C_07.00(013)'!G10,'C_07.00(014)'!G10,'C_07.00(015)'!G10,'C_07.00(016)'!G10,'C_07.00(017)'!G10)</f>
        <v>0</v>
      </c>
      <c r="H10" s="33">
        <f>SUM('C_07.00(002)'!H10,'C_07.00(003)'!H10,'C_07.00(004)'!H10,'C_07.00(005)'!H10,'C_07.00(006)'!H10,'C_07.00(007)'!H10,'C_07.00(008)'!H10,'C_07.00(009)'!H10,'C_07.00(010)'!H10,'C_07.00(011)'!H10,'C_07.00(012)'!H10,'C_07.00(013)'!H10,'C_07.00(014)'!H10,'C_07.00(015)'!H10,'C_07.00(016)'!H10,'C_07.00(017)'!H10)</f>
        <v>0</v>
      </c>
      <c r="I10" s="33">
        <f>SUM('C_07.00(002)'!I10,'C_07.00(003)'!I10,'C_07.00(004)'!I10,'C_07.00(005)'!I10,'C_07.00(006)'!I10,'C_07.00(007)'!I10,'C_07.00(008)'!I10,'C_07.00(009)'!I10,'C_07.00(010)'!I10,'C_07.00(011)'!I10,'C_07.00(012)'!I10,'C_07.00(013)'!I10,'C_07.00(014)'!I10,'C_07.00(015)'!I10,'C_07.00(016)'!I10,'C_07.00(017)'!I10)</f>
        <v>0</v>
      </c>
      <c r="J10" s="33">
        <f>SUM('C_07.00(002)'!J10,'C_07.00(003)'!J10,'C_07.00(004)'!J10,'C_07.00(005)'!J10,'C_07.00(006)'!J10,'C_07.00(007)'!J10,'C_07.00(008)'!J10,'C_07.00(009)'!J10,'C_07.00(010)'!J10,'C_07.00(011)'!J10,'C_07.00(012)'!J10,'C_07.00(013)'!J10,'C_07.00(014)'!J10,'C_07.00(015)'!J10,'C_07.00(016)'!J10,'C_07.00(017)'!J10)</f>
        <v>0</v>
      </c>
      <c r="K10" s="33">
        <f>SUM('C_07.00(002)'!K10,'C_07.00(003)'!K10,'C_07.00(004)'!K10,'C_07.00(005)'!K10,'C_07.00(006)'!K10,'C_07.00(007)'!K10,'C_07.00(008)'!K10,'C_07.00(009)'!K10,'C_07.00(010)'!K10,'C_07.00(011)'!K10,'C_07.00(012)'!K10,'C_07.00(013)'!K10,'C_07.00(014)'!K10,'C_07.00(015)'!K10,'C_07.00(016)'!K10,'C_07.00(017)'!K10)</f>
        <v>0</v>
      </c>
      <c r="L10" s="33">
        <f>SUM('C_07.00(002)'!L10,'C_07.00(003)'!L10,'C_07.00(004)'!L10,'C_07.00(005)'!L10,'C_07.00(006)'!L10,'C_07.00(007)'!L10,'C_07.00(008)'!L10,'C_07.00(009)'!L10,'C_07.00(010)'!L10,'C_07.00(011)'!L10,'C_07.00(012)'!L10,'C_07.00(013)'!L10,'C_07.00(014)'!L10,'C_07.00(015)'!L10,'C_07.00(016)'!L10,'C_07.00(017)'!L10)</f>
        <v>0</v>
      </c>
      <c r="M10" s="33">
        <f>SUM('C_07.00(002)'!M10,'C_07.00(003)'!M10,'C_07.00(004)'!M10,'C_07.00(005)'!M10,'C_07.00(006)'!M10,'C_07.00(007)'!M10,'C_07.00(008)'!M10,'C_07.00(009)'!M10,'C_07.00(010)'!M10,'C_07.00(011)'!M10,'C_07.00(012)'!M10,'C_07.00(013)'!M10,'C_07.00(014)'!M10,'C_07.00(015)'!M10,'C_07.00(016)'!M10,'C_07.00(017)'!M10)</f>
        <v>0</v>
      </c>
      <c r="N10" s="33">
        <f>SUM('C_07.00(002)'!N10,'C_07.00(003)'!N10,'C_07.00(004)'!N10,'C_07.00(005)'!N10,'C_07.00(006)'!N10,'C_07.00(007)'!N10,'C_07.00(008)'!N10,'C_07.00(009)'!N10,'C_07.00(010)'!N10,'C_07.00(011)'!N10,'C_07.00(012)'!N10,'C_07.00(013)'!N10,'C_07.00(014)'!N10,'C_07.00(015)'!N10,'C_07.00(016)'!N10,'C_07.00(017)'!N10)</f>
        <v>0</v>
      </c>
      <c r="O10" s="33">
        <f>SUM('C_07.00(002)'!O10,'C_07.00(003)'!O10,'C_07.00(004)'!O10,'C_07.00(005)'!O10,'C_07.00(006)'!O10,'C_07.00(007)'!O10,'C_07.00(008)'!O10,'C_07.00(009)'!O10,'C_07.00(010)'!O10,'C_07.00(011)'!O10,'C_07.00(012)'!O10,'C_07.00(013)'!O10,'C_07.00(014)'!O10,'C_07.00(015)'!O10,'C_07.00(016)'!O10,'C_07.00(017)'!O10)</f>
        <v>0</v>
      </c>
      <c r="P10" s="33">
        <f>SUM('C_07.00(002)'!P10,'C_07.00(003)'!P10,'C_07.00(004)'!P10,'C_07.00(005)'!P10,'C_07.00(006)'!P10,'C_07.00(007)'!P10,'C_07.00(008)'!P10,'C_07.00(009)'!P10,'C_07.00(010)'!P10,'C_07.00(011)'!P10,'C_07.00(012)'!P10,'C_07.00(013)'!P10,'C_07.00(014)'!P10,'C_07.00(015)'!P10,'C_07.00(016)'!P10,'C_07.00(017)'!P10)</f>
        <v>0</v>
      </c>
      <c r="Q10" s="33">
        <f>SUM('C_07.00(002)'!Q10,'C_07.00(003)'!Q10,'C_07.00(004)'!Q10,'C_07.00(005)'!Q10,'C_07.00(006)'!Q10,'C_07.00(007)'!Q10,'C_07.00(008)'!Q10,'C_07.00(009)'!Q10,'C_07.00(010)'!Q10,'C_07.00(011)'!Q10,'C_07.00(012)'!Q10,'C_07.00(013)'!Q10,'C_07.00(014)'!Q10,'C_07.00(015)'!Q10,'C_07.00(016)'!Q10,'C_07.00(017)'!Q10)</f>
        <v>0</v>
      </c>
      <c r="R10" s="33">
        <f>SUM('C_07.00(002)'!R10,'C_07.00(003)'!R10,'C_07.00(004)'!R10,'C_07.00(005)'!R10,'C_07.00(006)'!R10,'C_07.00(007)'!R10,'C_07.00(008)'!R10,'C_07.00(009)'!R10,'C_07.00(010)'!R10,'C_07.00(011)'!R10,'C_07.00(012)'!R10,'C_07.00(013)'!R10,'C_07.00(014)'!R10,'C_07.00(015)'!R10,'C_07.00(016)'!R10,'C_07.00(017)'!R10)</f>
        <v>0</v>
      </c>
      <c r="S10" s="33">
        <f>SUM('C_07.00(002)'!S10,'C_07.00(003)'!S10,'C_07.00(004)'!S10,'C_07.00(005)'!S10,'C_07.00(006)'!S10,'C_07.00(007)'!S10,'C_07.00(008)'!S10,'C_07.00(009)'!S10,'C_07.00(010)'!S10,'C_07.00(011)'!S10,'C_07.00(012)'!S10,'C_07.00(013)'!S10,'C_07.00(014)'!S10,'C_07.00(015)'!S10,'C_07.00(016)'!S10,'C_07.00(017)'!S10)</f>
        <v>0</v>
      </c>
      <c r="T10" s="33">
        <f>SUM('C_07.00(002)'!T10,'C_07.00(003)'!T10,'C_07.00(004)'!T10,'C_07.00(005)'!T10,'C_07.00(006)'!T10,'C_07.00(007)'!T10,'C_07.00(008)'!T10,'C_07.00(009)'!T10,'C_07.00(010)'!T10,'C_07.00(011)'!T10,'C_07.00(012)'!T10,'C_07.00(013)'!T10,'C_07.00(014)'!T10,'C_07.00(015)'!T10,'C_07.00(016)'!T10,'C_07.00(017)'!T10)</f>
        <v>0</v>
      </c>
      <c r="U10" s="33">
        <f>SUM('C_07.00(002)'!U10,'C_07.00(003)'!U10,'C_07.00(004)'!U10,'C_07.00(005)'!U10,'C_07.00(006)'!U10,'C_07.00(007)'!U10,'C_07.00(008)'!U10,'C_07.00(009)'!U10,'C_07.00(010)'!U10,'C_07.00(011)'!U10,'C_07.00(012)'!U10,'C_07.00(013)'!U10,'C_07.00(014)'!U10,'C_07.00(015)'!U10,'C_07.00(016)'!U10,'C_07.00(017)'!U10)</f>
        <v>0</v>
      </c>
      <c r="V10" s="33">
        <f>SUM('C_07.00(002)'!V10,'C_07.00(003)'!V10,'C_07.00(004)'!V10,'C_07.00(005)'!V10,'C_07.00(006)'!V10,'C_07.00(007)'!V10,'C_07.00(008)'!V10,'C_07.00(009)'!V10,'C_07.00(010)'!V10,'C_07.00(011)'!V10,'C_07.00(012)'!V10,'C_07.00(013)'!V10,'C_07.00(014)'!V10,'C_07.00(015)'!V10,'C_07.00(016)'!V10,'C_07.00(017)'!V10)</f>
        <v>0</v>
      </c>
      <c r="W10" s="33">
        <f>SUM('C_07.00(002)'!W10,'C_07.00(003)'!W10,'C_07.00(004)'!W10,'C_07.00(005)'!W10,'C_07.00(006)'!W10,'C_07.00(007)'!W10,'C_07.00(008)'!W10,'C_07.00(009)'!W10,'C_07.00(010)'!W10,'C_07.00(011)'!W10,'C_07.00(012)'!W10,'C_07.00(013)'!W10,'C_07.00(014)'!W10,'C_07.00(015)'!W10,'C_07.00(016)'!W10,'C_07.00(017)'!W10)</f>
        <v>0</v>
      </c>
      <c r="X10" s="34">
        <f>SUM('C_07.00(002)'!X10,'C_07.00(003)'!X10,'C_07.00(004)'!X10,'C_07.00(005)'!X10,'C_07.00(006)'!X10,'C_07.00(007)'!X10,'C_07.00(008)'!X10,'C_07.00(009)'!X10,'C_07.00(010)'!X10,'C_07.00(011)'!X10,'C_07.00(012)'!X10,'C_07.00(013)'!X10,'C_07.00(014)'!X10,'C_07.00(015)'!X10,'C_07.00(016)'!X10,'C_07.00(017)'!X10)</f>
        <v>0</v>
      </c>
      <c r="Y10" s="34">
        <f>SUM('C_07.00(002)'!Y10,'C_07.00(003)'!Y10,'C_07.00(004)'!Y10,'C_07.00(005)'!Y10,'C_07.00(006)'!Y10,'C_07.00(007)'!Y10,'C_07.00(008)'!Y10,'C_07.00(009)'!Y10,'C_07.00(010)'!Y10,'C_07.00(011)'!Y10,'C_07.00(012)'!Y10,'C_07.00(013)'!Y10,'C_07.00(014)'!Y10,'C_07.00(015)'!Y10,'C_07.00(016)'!Y10,'C_07.00(017)'!Y10)</f>
        <v>0</v>
      </c>
      <c r="Z10" s="34">
        <f>SUM('C_07.00(002)'!Z10,'C_07.00(003)'!Z10,'C_07.00(004)'!Z10,'C_07.00(005)'!Z10,'C_07.00(006)'!Z10,'C_07.00(007)'!Z10,'C_07.00(008)'!Z10,'C_07.00(009)'!Z10,'C_07.00(010)'!Z10,'C_07.00(011)'!Z10,'C_07.00(012)'!Z10,'C_07.00(013)'!Z10,'C_07.00(014)'!Z10,'C_07.00(015)'!Z10,'C_07.00(016)'!Z10,'C_07.00(017)'!Z10)</f>
        <v>0</v>
      </c>
      <c r="AA10" s="34">
        <f>SUM('C_07.00(002)'!AA10,'C_07.00(003)'!AA10,'C_07.00(004)'!AA10,'C_07.00(005)'!AA10,'C_07.00(006)'!AA10,'C_07.00(007)'!AA10,'C_07.00(008)'!AA10,'C_07.00(009)'!AA10,'C_07.00(010)'!AA10,'C_07.00(011)'!AA10,'C_07.00(012)'!AA10,'C_07.00(013)'!AA10,'C_07.00(014)'!AA10,'C_07.00(015)'!AA10,'C_07.00(016)'!AA10,'C_07.00(017)'!AA10)</f>
        <v>0</v>
      </c>
      <c r="AB10" s="34">
        <f>SUM('C_07.00(002)'!AB10,'C_07.00(003)'!AB10,'C_07.00(004)'!AB10,'C_07.00(005)'!AB10,'C_07.00(006)'!AB10,'C_07.00(007)'!AB10,'C_07.00(008)'!AB10,'C_07.00(009)'!AB10,'C_07.00(010)'!AB10,'C_07.00(011)'!AB10,'C_07.00(012)'!AB10,'C_07.00(013)'!AB10,'C_07.00(014)'!AB10,'C_07.00(015)'!AB10,'C_07.00(016)'!AB10,'C_07.00(017)'!AB10)</f>
        <v>0</v>
      </c>
      <c r="AC10" s="35">
        <f>SUM('C_07.00(002)'!AC10,'C_07.00(003)'!AC10,'C_07.00(004)'!AC10,'C_07.00(005)'!AC10,'C_07.00(006)'!AC10,'C_07.00(007)'!AC10,'C_07.00(008)'!AC10,'C_07.00(009)'!AC10,'C_07.00(010)'!AC10,'C_07.00(011)'!AC10,'C_07.00(012)'!AC10,'C_07.00(013)'!AC10,'C_07.00(014)'!AC10,'C_07.00(015)'!AC10,'C_07.00(016)'!AC10,'C_07.00(017)'!AC10)</f>
        <v>0</v>
      </c>
    </row>
    <row r="11" spans="1:29" ht="36" customHeight="1">
      <c r="A11" s="14" t="s">
        <v>623</v>
      </c>
      <c r="B11" s="175"/>
      <c r="C11" s="36" t="s">
        <v>34</v>
      </c>
      <c r="D11" s="30" t="s">
        <v>11</v>
      </c>
      <c r="E11" s="37">
        <f>SUM('C_07.00(002)'!E11,'C_07.00(003)'!E11,'C_07.00(004)'!E11,'C_07.00(005)'!E11,'C_07.00(006)'!E11,'C_07.00(007)'!E11,'C_07.00(008)'!E11,'C_07.00(009)'!E11,'C_07.00(010)'!E11,'C_07.00(011)'!E11,'C_07.00(012)'!E11,'C_07.00(013)'!E11,'C_07.00(014)'!E11,'C_07.00(015)'!E11,'C_07.00(016)'!E11,'C_07.00(017)'!E11)</f>
        <v>0</v>
      </c>
      <c r="F11" s="38"/>
      <c r="G11" s="39">
        <f>SUM('C_07.00(002)'!G11,'C_07.00(003)'!G11,'C_07.00(004)'!G11,'C_07.00(005)'!G11,'C_07.00(006)'!G11,'C_07.00(007)'!G11,'C_07.00(008)'!G11,'C_07.00(009)'!G11,'C_07.00(010)'!G11,'C_07.00(011)'!G11,'C_07.00(012)'!G11,'C_07.00(013)'!G11,'C_07.00(014)'!G11,'C_07.00(015)'!G11,'C_07.00(016)'!G11,'C_07.00(017)'!G11)</f>
        <v>0</v>
      </c>
      <c r="H11" s="39">
        <f>SUM('C_07.00(002)'!H11,'C_07.00(003)'!H11,'C_07.00(004)'!H11,'C_07.00(005)'!H11,'C_07.00(006)'!H11,'C_07.00(007)'!H11,'C_07.00(008)'!H11,'C_07.00(009)'!H11,'C_07.00(010)'!H11,'C_07.00(011)'!H11,'C_07.00(012)'!H11,'C_07.00(013)'!H11,'C_07.00(014)'!H11,'C_07.00(015)'!H11,'C_07.00(016)'!H11,'C_07.00(017)'!H11)</f>
        <v>0</v>
      </c>
      <c r="I11" s="39">
        <f>SUM('C_07.00(002)'!I11,'C_07.00(003)'!I11,'C_07.00(004)'!I11,'C_07.00(005)'!I11,'C_07.00(006)'!I11,'C_07.00(007)'!I11,'C_07.00(008)'!I11,'C_07.00(009)'!I11,'C_07.00(010)'!I11,'C_07.00(011)'!I11,'C_07.00(012)'!I11,'C_07.00(013)'!I11,'C_07.00(014)'!I11,'C_07.00(015)'!I11,'C_07.00(016)'!I11,'C_07.00(017)'!I11)</f>
        <v>0</v>
      </c>
      <c r="J11" s="39">
        <f>SUM('C_07.00(002)'!J11,'C_07.00(003)'!J11,'C_07.00(004)'!J11,'C_07.00(005)'!J11,'C_07.00(006)'!J11,'C_07.00(007)'!J11,'C_07.00(008)'!J11,'C_07.00(009)'!J11,'C_07.00(010)'!J11,'C_07.00(011)'!J11,'C_07.00(012)'!J11,'C_07.00(013)'!J11,'C_07.00(014)'!J11,'C_07.00(015)'!J11,'C_07.00(016)'!J11,'C_07.00(017)'!J11)</f>
        <v>0</v>
      </c>
      <c r="K11" s="39">
        <f>SUM('C_07.00(002)'!K11,'C_07.00(003)'!K11,'C_07.00(004)'!K11,'C_07.00(005)'!K11,'C_07.00(006)'!K11,'C_07.00(007)'!K11,'C_07.00(008)'!K11,'C_07.00(009)'!K11,'C_07.00(010)'!K11,'C_07.00(011)'!K11,'C_07.00(012)'!K11,'C_07.00(013)'!K11,'C_07.00(014)'!K11,'C_07.00(015)'!K11,'C_07.00(016)'!K11,'C_07.00(017)'!K11)</f>
        <v>0</v>
      </c>
      <c r="L11" s="39">
        <f>SUM('C_07.00(002)'!L11,'C_07.00(003)'!L11,'C_07.00(004)'!L11,'C_07.00(005)'!L11,'C_07.00(006)'!L11,'C_07.00(007)'!L11,'C_07.00(008)'!L11,'C_07.00(009)'!L11,'C_07.00(010)'!L11,'C_07.00(011)'!L11,'C_07.00(012)'!L11,'C_07.00(013)'!L11,'C_07.00(014)'!L11,'C_07.00(015)'!L11,'C_07.00(016)'!L11,'C_07.00(017)'!L11)</f>
        <v>0</v>
      </c>
      <c r="M11" s="39">
        <f>SUM('C_07.00(002)'!M11,'C_07.00(003)'!M11,'C_07.00(004)'!M11,'C_07.00(005)'!M11,'C_07.00(006)'!M11,'C_07.00(007)'!M11,'C_07.00(008)'!M11,'C_07.00(009)'!M11,'C_07.00(010)'!M11,'C_07.00(011)'!M11,'C_07.00(012)'!M11,'C_07.00(013)'!M11,'C_07.00(014)'!M11,'C_07.00(015)'!M11,'C_07.00(016)'!M11,'C_07.00(017)'!M11)</f>
        <v>0</v>
      </c>
      <c r="N11" s="39">
        <f>SUM('C_07.00(002)'!N11,'C_07.00(003)'!N11,'C_07.00(004)'!N11,'C_07.00(005)'!N11,'C_07.00(006)'!N11,'C_07.00(007)'!N11,'C_07.00(008)'!N11,'C_07.00(009)'!N11,'C_07.00(010)'!N11,'C_07.00(011)'!N11,'C_07.00(012)'!N11,'C_07.00(013)'!N11,'C_07.00(014)'!N11,'C_07.00(015)'!N11,'C_07.00(016)'!N11,'C_07.00(017)'!N11)</f>
        <v>0</v>
      </c>
      <c r="O11" s="39">
        <f>SUM('C_07.00(002)'!O11,'C_07.00(003)'!O11,'C_07.00(004)'!O11,'C_07.00(005)'!O11,'C_07.00(006)'!O11,'C_07.00(007)'!O11,'C_07.00(008)'!O11,'C_07.00(009)'!O11,'C_07.00(010)'!O11,'C_07.00(011)'!O11,'C_07.00(012)'!O11,'C_07.00(013)'!O11,'C_07.00(014)'!O11,'C_07.00(015)'!O11,'C_07.00(016)'!O11,'C_07.00(017)'!O11)</f>
        <v>0</v>
      </c>
      <c r="P11" s="39">
        <f>SUM('C_07.00(002)'!P11,'C_07.00(003)'!P11,'C_07.00(004)'!P11,'C_07.00(005)'!P11,'C_07.00(006)'!P11,'C_07.00(007)'!P11,'C_07.00(008)'!P11,'C_07.00(009)'!P11,'C_07.00(010)'!P11,'C_07.00(011)'!P11,'C_07.00(012)'!P11,'C_07.00(013)'!P11,'C_07.00(014)'!P11,'C_07.00(015)'!P11,'C_07.00(016)'!P11,'C_07.00(017)'!P11)</f>
        <v>0</v>
      </c>
      <c r="Q11" s="39">
        <f>SUM('C_07.00(002)'!Q11,'C_07.00(003)'!Q11,'C_07.00(004)'!Q11,'C_07.00(005)'!Q11,'C_07.00(006)'!Q11,'C_07.00(007)'!Q11,'C_07.00(008)'!Q11,'C_07.00(009)'!Q11,'C_07.00(010)'!Q11,'C_07.00(011)'!Q11,'C_07.00(012)'!Q11,'C_07.00(013)'!Q11,'C_07.00(014)'!Q11,'C_07.00(015)'!Q11,'C_07.00(016)'!Q11,'C_07.00(017)'!Q11)</f>
        <v>0</v>
      </c>
      <c r="R11" s="39">
        <f>SUM('C_07.00(002)'!R11,'C_07.00(003)'!R11,'C_07.00(004)'!R11,'C_07.00(005)'!R11,'C_07.00(006)'!R11,'C_07.00(007)'!R11,'C_07.00(008)'!R11,'C_07.00(009)'!R11,'C_07.00(010)'!R11,'C_07.00(011)'!R11,'C_07.00(012)'!R11,'C_07.00(013)'!R11,'C_07.00(014)'!R11,'C_07.00(015)'!R11,'C_07.00(016)'!R11,'C_07.00(017)'!R11)</f>
        <v>0</v>
      </c>
      <c r="S11" s="39">
        <f>SUM('C_07.00(002)'!S11,'C_07.00(003)'!S11,'C_07.00(004)'!S11,'C_07.00(005)'!S11,'C_07.00(006)'!S11,'C_07.00(007)'!S11,'C_07.00(008)'!S11,'C_07.00(009)'!S11,'C_07.00(010)'!S11,'C_07.00(011)'!S11,'C_07.00(012)'!S11,'C_07.00(013)'!S11,'C_07.00(014)'!S11,'C_07.00(015)'!S11,'C_07.00(016)'!S11,'C_07.00(017)'!S11)</f>
        <v>0</v>
      </c>
      <c r="T11" s="39">
        <f>SUM('C_07.00(002)'!T11,'C_07.00(003)'!T11,'C_07.00(004)'!T11,'C_07.00(005)'!T11,'C_07.00(006)'!T11,'C_07.00(007)'!T11,'C_07.00(008)'!T11,'C_07.00(009)'!T11,'C_07.00(010)'!T11,'C_07.00(011)'!T11,'C_07.00(012)'!T11,'C_07.00(013)'!T11,'C_07.00(014)'!T11,'C_07.00(015)'!T11,'C_07.00(016)'!T11,'C_07.00(017)'!T11)</f>
        <v>0</v>
      </c>
      <c r="U11" s="39">
        <f>SUM('C_07.00(002)'!U11,'C_07.00(003)'!U11,'C_07.00(004)'!U11,'C_07.00(005)'!U11,'C_07.00(006)'!U11,'C_07.00(007)'!U11,'C_07.00(008)'!U11,'C_07.00(009)'!U11,'C_07.00(010)'!U11,'C_07.00(011)'!U11,'C_07.00(012)'!U11,'C_07.00(013)'!U11,'C_07.00(014)'!U11,'C_07.00(015)'!U11,'C_07.00(016)'!U11,'C_07.00(017)'!U11)</f>
        <v>0</v>
      </c>
      <c r="V11" s="39">
        <f>SUM('C_07.00(002)'!V11,'C_07.00(003)'!V11,'C_07.00(004)'!V11,'C_07.00(005)'!V11,'C_07.00(006)'!V11,'C_07.00(007)'!V11,'C_07.00(008)'!V11,'C_07.00(009)'!V11,'C_07.00(010)'!V11,'C_07.00(011)'!V11,'C_07.00(012)'!V11,'C_07.00(013)'!V11,'C_07.00(014)'!V11,'C_07.00(015)'!V11,'C_07.00(016)'!V11,'C_07.00(017)'!V11)</f>
        <v>0</v>
      </c>
      <c r="W11" s="39">
        <f>SUM('C_07.00(002)'!W11,'C_07.00(003)'!W11,'C_07.00(004)'!W11,'C_07.00(005)'!W11,'C_07.00(006)'!W11,'C_07.00(007)'!W11,'C_07.00(008)'!W11,'C_07.00(009)'!W11,'C_07.00(010)'!W11,'C_07.00(011)'!W11,'C_07.00(012)'!W11,'C_07.00(013)'!W11,'C_07.00(014)'!W11,'C_07.00(015)'!W11,'C_07.00(016)'!W11,'C_07.00(017)'!W11)</f>
        <v>0</v>
      </c>
      <c r="X11" s="40">
        <f>SUM('C_07.00(002)'!X11,'C_07.00(003)'!X11,'C_07.00(004)'!X11,'C_07.00(005)'!X11,'C_07.00(006)'!X11,'C_07.00(007)'!X11,'C_07.00(008)'!X11,'C_07.00(009)'!X11,'C_07.00(010)'!X11,'C_07.00(011)'!X11,'C_07.00(012)'!X11,'C_07.00(013)'!X11,'C_07.00(014)'!X11,'C_07.00(015)'!X11,'C_07.00(016)'!X11,'C_07.00(017)'!X11)</f>
        <v>0</v>
      </c>
      <c r="Y11" s="40">
        <f>SUM('C_07.00(002)'!Y11,'C_07.00(003)'!Y11,'C_07.00(004)'!Y11,'C_07.00(005)'!Y11,'C_07.00(006)'!Y11,'C_07.00(007)'!Y11,'C_07.00(008)'!Y11,'C_07.00(009)'!Y11,'C_07.00(010)'!Y11,'C_07.00(011)'!Y11,'C_07.00(012)'!Y11,'C_07.00(013)'!Y11,'C_07.00(014)'!Y11,'C_07.00(015)'!Y11,'C_07.00(016)'!Y11,'C_07.00(017)'!Y11)</f>
        <v>0</v>
      </c>
      <c r="Z11" s="40">
        <f>SUM('C_07.00(002)'!Z11,'C_07.00(003)'!Z11,'C_07.00(004)'!Z11,'C_07.00(005)'!Z11,'C_07.00(006)'!Z11,'C_07.00(007)'!Z11,'C_07.00(008)'!Z11,'C_07.00(009)'!Z11,'C_07.00(010)'!Z11,'C_07.00(011)'!Z11,'C_07.00(012)'!Z11,'C_07.00(013)'!Z11,'C_07.00(014)'!Z11,'C_07.00(015)'!Z11,'C_07.00(016)'!Z11,'C_07.00(017)'!Z11)</f>
        <v>0</v>
      </c>
      <c r="AA11" s="40">
        <f>SUM('C_07.00(002)'!AA11,'C_07.00(003)'!AA11,'C_07.00(004)'!AA11,'C_07.00(005)'!AA11,'C_07.00(006)'!AA11,'C_07.00(007)'!AA11,'C_07.00(008)'!AA11,'C_07.00(009)'!AA11,'C_07.00(010)'!AA11,'C_07.00(011)'!AA11,'C_07.00(012)'!AA11,'C_07.00(013)'!AA11,'C_07.00(014)'!AA11,'C_07.00(015)'!AA11,'C_07.00(016)'!AA11,'C_07.00(017)'!AA11)</f>
        <v>0</v>
      </c>
      <c r="AB11" s="41"/>
      <c r="AC11" s="42"/>
    </row>
    <row r="12" spans="1:29" ht="36" customHeight="1">
      <c r="A12" s="14" t="s">
        <v>624</v>
      </c>
      <c r="B12" s="175"/>
      <c r="C12" s="43" t="s">
        <v>61</v>
      </c>
      <c r="D12" s="30" t="s">
        <v>12</v>
      </c>
      <c r="E12" s="44">
        <f>SUM('C_07.00(002)'!E12,'C_07.00(003)'!E12,'C_07.00(004)'!E12,'C_07.00(005)'!E12,'C_07.00(006)'!E12,'C_07.00(007)'!E12,'C_07.00(008)'!E12,'C_07.00(009)'!E12,'C_07.00(010)'!E12,'C_07.00(011)'!E12,'C_07.00(012)'!E12,'C_07.00(013)'!E12,'C_07.00(014)'!E12,'C_07.00(015)'!E12,'C_07.00(016)'!E12,'C_07.00(017)'!E12)</f>
        <v>0</v>
      </c>
      <c r="F12" s="38"/>
      <c r="G12" s="39">
        <f>SUM('C_07.00(002)'!G12,'C_07.00(003)'!G12,'C_07.00(004)'!G12,'C_07.00(005)'!G12,'C_07.00(006)'!G12,'C_07.00(007)'!G12,'C_07.00(008)'!G12,'C_07.00(009)'!G12,'C_07.00(010)'!G12,'C_07.00(011)'!G12,'C_07.00(012)'!G12,'C_07.00(013)'!G12,'C_07.00(014)'!G12,'C_07.00(015)'!G12,'C_07.00(016)'!G12,'C_07.00(017)'!G12)</f>
        <v>0</v>
      </c>
      <c r="H12" s="39">
        <f>SUM('C_07.00(002)'!H12,'C_07.00(003)'!H12,'C_07.00(004)'!H12,'C_07.00(005)'!H12,'C_07.00(006)'!H12,'C_07.00(007)'!H12,'C_07.00(008)'!H12,'C_07.00(009)'!H12,'C_07.00(010)'!H12,'C_07.00(011)'!H12,'C_07.00(012)'!H12,'C_07.00(013)'!H12,'C_07.00(014)'!H12,'C_07.00(015)'!H12,'C_07.00(016)'!H12,'C_07.00(017)'!H12)</f>
        <v>0</v>
      </c>
      <c r="I12" s="39">
        <f>SUM('C_07.00(002)'!I12,'C_07.00(003)'!I12,'C_07.00(004)'!I12,'C_07.00(005)'!I12,'C_07.00(006)'!I12,'C_07.00(007)'!I12,'C_07.00(008)'!I12,'C_07.00(009)'!I12,'C_07.00(010)'!I12,'C_07.00(011)'!I12,'C_07.00(012)'!I12,'C_07.00(013)'!I12,'C_07.00(014)'!I12,'C_07.00(015)'!I12,'C_07.00(016)'!I12,'C_07.00(017)'!I12)</f>
        <v>0</v>
      </c>
      <c r="J12" s="39">
        <f>SUM('C_07.00(002)'!J12,'C_07.00(003)'!J12,'C_07.00(004)'!J12,'C_07.00(005)'!J12,'C_07.00(006)'!J12,'C_07.00(007)'!J12,'C_07.00(008)'!J12,'C_07.00(009)'!J12,'C_07.00(010)'!J12,'C_07.00(011)'!J12,'C_07.00(012)'!J12,'C_07.00(013)'!J12,'C_07.00(014)'!J12,'C_07.00(015)'!J12,'C_07.00(016)'!J12,'C_07.00(017)'!J12)</f>
        <v>0</v>
      </c>
      <c r="K12" s="39">
        <f>SUM('C_07.00(002)'!K12,'C_07.00(003)'!K12,'C_07.00(004)'!K12,'C_07.00(005)'!K12,'C_07.00(006)'!K12,'C_07.00(007)'!K12,'C_07.00(008)'!K12,'C_07.00(009)'!K12,'C_07.00(010)'!K12,'C_07.00(011)'!K12,'C_07.00(012)'!K12,'C_07.00(013)'!K12,'C_07.00(014)'!K12,'C_07.00(015)'!K12,'C_07.00(016)'!K12,'C_07.00(017)'!K12)</f>
        <v>0</v>
      </c>
      <c r="L12" s="39">
        <f>SUM('C_07.00(002)'!L12,'C_07.00(003)'!L12,'C_07.00(004)'!L12,'C_07.00(005)'!L12,'C_07.00(006)'!L12,'C_07.00(007)'!L12,'C_07.00(008)'!L12,'C_07.00(009)'!L12,'C_07.00(010)'!L12,'C_07.00(011)'!L12,'C_07.00(012)'!L12,'C_07.00(013)'!L12,'C_07.00(014)'!L12,'C_07.00(015)'!L12,'C_07.00(016)'!L12,'C_07.00(017)'!L12)</f>
        <v>0</v>
      </c>
      <c r="M12" s="45">
        <f>SUM('C_07.00(002)'!M12,'C_07.00(003)'!M12,'C_07.00(004)'!M12,'C_07.00(005)'!M12,'C_07.00(006)'!M12,'C_07.00(007)'!M12,'C_07.00(008)'!M12,'C_07.00(009)'!M12,'C_07.00(010)'!M12,'C_07.00(011)'!M12,'C_07.00(012)'!M12,'C_07.00(013)'!M12,'C_07.00(014)'!M12,'C_07.00(015)'!M12,'C_07.00(016)'!M12,'C_07.00(017)'!M12)</f>
        <v>0</v>
      </c>
      <c r="N12" s="45">
        <f>SUM('C_07.00(002)'!N12,'C_07.00(003)'!N12,'C_07.00(004)'!N12,'C_07.00(005)'!N12,'C_07.00(006)'!N12,'C_07.00(007)'!N12,'C_07.00(008)'!N12,'C_07.00(009)'!N12,'C_07.00(010)'!N12,'C_07.00(011)'!N12,'C_07.00(012)'!N12,'C_07.00(013)'!N12,'C_07.00(014)'!N12,'C_07.00(015)'!N12,'C_07.00(016)'!N12,'C_07.00(017)'!N12)</f>
        <v>0</v>
      </c>
      <c r="O12" s="39">
        <f>SUM('C_07.00(002)'!O12,'C_07.00(003)'!O12,'C_07.00(004)'!O12,'C_07.00(005)'!O12,'C_07.00(006)'!O12,'C_07.00(007)'!O12,'C_07.00(008)'!O12,'C_07.00(009)'!O12,'C_07.00(010)'!O12,'C_07.00(011)'!O12,'C_07.00(012)'!O12,'C_07.00(013)'!O12,'C_07.00(014)'!O12,'C_07.00(015)'!O12,'C_07.00(016)'!O12,'C_07.00(017)'!O12)</f>
        <v>0</v>
      </c>
      <c r="P12" s="39">
        <f>SUM('C_07.00(002)'!P12,'C_07.00(003)'!P12,'C_07.00(004)'!P12,'C_07.00(005)'!P12,'C_07.00(006)'!P12,'C_07.00(007)'!P12,'C_07.00(008)'!P12,'C_07.00(009)'!P12,'C_07.00(010)'!P12,'C_07.00(011)'!P12,'C_07.00(012)'!P12,'C_07.00(013)'!P12,'C_07.00(014)'!P12,'C_07.00(015)'!P12,'C_07.00(016)'!P12,'C_07.00(017)'!P12)</f>
        <v>0</v>
      </c>
      <c r="Q12" s="39">
        <f>SUM('C_07.00(002)'!Q12,'C_07.00(003)'!Q12,'C_07.00(004)'!Q12,'C_07.00(005)'!Q12,'C_07.00(006)'!Q12,'C_07.00(007)'!Q12,'C_07.00(008)'!Q12,'C_07.00(009)'!Q12,'C_07.00(010)'!Q12,'C_07.00(011)'!Q12,'C_07.00(012)'!Q12,'C_07.00(013)'!Q12,'C_07.00(014)'!Q12,'C_07.00(015)'!Q12,'C_07.00(016)'!Q12,'C_07.00(017)'!Q12)</f>
        <v>0</v>
      </c>
      <c r="R12" s="39">
        <f>SUM('C_07.00(002)'!R12,'C_07.00(003)'!R12,'C_07.00(004)'!R12,'C_07.00(005)'!R12,'C_07.00(006)'!R12,'C_07.00(007)'!R12,'C_07.00(008)'!R12,'C_07.00(009)'!R12,'C_07.00(010)'!R12,'C_07.00(011)'!R12,'C_07.00(012)'!R12,'C_07.00(013)'!R12,'C_07.00(014)'!R12,'C_07.00(015)'!R12,'C_07.00(016)'!R12,'C_07.00(017)'!R12)</f>
        <v>0</v>
      </c>
      <c r="S12" s="39">
        <f>SUM('C_07.00(002)'!S12,'C_07.00(003)'!S12,'C_07.00(004)'!S12,'C_07.00(005)'!S12,'C_07.00(006)'!S12,'C_07.00(007)'!S12,'C_07.00(008)'!S12,'C_07.00(009)'!S12,'C_07.00(010)'!S12,'C_07.00(011)'!S12,'C_07.00(012)'!S12,'C_07.00(013)'!S12,'C_07.00(014)'!S12,'C_07.00(015)'!S12,'C_07.00(016)'!S12,'C_07.00(017)'!S12)</f>
        <v>0</v>
      </c>
      <c r="T12" s="45">
        <f>SUM('C_07.00(002)'!T12,'C_07.00(003)'!T12,'C_07.00(004)'!T12,'C_07.00(005)'!T12,'C_07.00(006)'!T12,'C_07.00(007)'!T12,'C_07.00(008)'!T12,'C_07.00(009)'!T12,'C_07.00(010)'!T12,'C_07.00(011)'!T12,'C_07.00(012)'!T12,'C_07.00(013)'!T12,'C_07.00(014)'!T12,'C_07.00(015)'!T12,'C_07.00(016)'!T12,'C_07.00(017)'!T12)</f>
        <v>0</v>
      </c>
      <c r="U12" s="45">
        <f>SUM('C_07.00(002)'!U12,'C_07.00(003)'!U12,'C_07.00(004)'!U12,'C_07.00(005)'!U12,'C_07.00(006)'!U12,'C_07.00(007)'!U12,'C_07.00(008)'!U12,'C_07.00(009)'!U12,'C_07.00(010)'!U12,'C_07.00(011)'!U12,'C_07.00(012)'!U12,'C_07.00(013)'!U12,'C_07.00(014)'!U12,'C_07.00(015)'!U12,'C_07.00(016)'!U12,'C_07.00(017)'!U12)</f>
        <v>0</v>
      </c>
      <c r="V12" s="45">
        <f>SUM('C_07.00(002)'!V12,'C_07.00(003)'!V12,'C_07.00(004)'!V12,'C_07.00(005)'!V12,'C_07.00(006)'!V12,'C_07.00(007)'!V12,'C_07.00(008)'!V12,'C_07.00(009)'!V12,'C_07.00(010)'!V12,'C_07.00(011)'!V12,'C_07.00(012)'!V12,'C_07.00(013)'!V12,'C_07.00(014)'!V12,'C_07.00(015)'!V12,'C_07.00(016)'!V12,'C_07.00(017)'!V12)</f>
        <v>0</v>
      </c>
      <c r="W12" s="45">
        <f>SUM('C_07.00(002)'!W12,'C_07.00(003)'!W12,'C_07.00(004)'!W12,'C_07.00(005)'!W12,'C_07.00(006)'!W12,'C_07.00(007)'!W12,'C_07.00(008)'!W12,'C_07.00(009)'!W12,'C_07.00(010)'!W12,'C_07.00(011)'!W12,'C_07.00(012)'!W12,'C_07.00(013)'!W12,'C_07.00(014)'!W12,'C_07.00(015)'!W12,'C_07.00(016)'!W12,'C_07.00(017)'!W12)</f>
        <v>0</v>
      </c>
      <c r="X12" s="46">
        <f>SUM('C_07.00(002)'!X12,'C_07.00(003)'!X12,'C_07.00(004)'!X12,'C_07.00(005)'!X12,'C_07.00(006)'!X12,'C_07.00(007)'!X12,'C_07.00(008)'!X12,'C_07.00(009)'!X12,'C_07.00(010)'!X12,'C_07.00(011)'!X12,'C_07.00(012)'!X12,'C_07.00(013)'!X12,'C_07.00(014)'!X12,'C_07.00(015)'!X12,'C_07.00(016)'!X12,'C_07.00(017)'!X12)</f>
        <v>0</v>
      </c>
      <c r="Y12" s="40">
        <f>SUM('C_07.00(002)'!Y12,'C_07.00(003)'!Y12,'C_07.00(004)'!Y12,'C_07.00(005)'!Y12,'C_07.00(006)'!Y12,'C_07.00(007)'!Y12,'C_07.00(008)'!Y12,'C_07.00(009)'!Y12,'C_07.00(010)'!Y12,'C_07.00(011)'!Y12,'C_07.00(012)'!Y12,'C_07.00(013)'!Y12,'C_07.00(014)'!Y12,'C_07.00(015)'!Y12,'C_07.00(016)'!Y12,'C_07.00(017)'!Y12)</f>
        <v>0</v>
      </c>
      <c r="Z12" s="40">
        <f>SUM('C_07.00(002)'!Z12,'C_07.00(003)'!Z12,'C_07.00(004)'!Z12,'C_07.00(005)'!Z12,'C_07.00(006)'!Z12,'C_07.00(007)'!Z12,'C_07.00(008)'!Z12,'C_07.00(009)'!Z12,'C_07.00(010)'!Z12,'C_07.00(011)'!Z12,'C_07.00(012)'!Z12,'C_07.00(013)'!Z12,'C_07.00(014)'!Z12,'C_07.00(015)'!Z12,'C_07.00(016)'!Z12,'C_07.00(017)'!Z12)</f>
        <v>0</v>
      </c>
      <c r="AA12" s="46">
        <f>SUM('C_07.00(002)'!AA12,'C_07.00(003)'!AA12,'C_07.00(004)'!AA12,'C_07.00(005)'!AA12,'C_07.00(006)'!AA12,'C_07.00(007)'!AA12,'C_07.00(008)'!AA12,'C_07.00(009)'!AA12,'C_07.00(010)'!AA12,'C_07.00(011)'!AA12,'C_07.00(012)'!AA12,'C_07.00(013)'!AA12,'C_07.00(014)'!AA12,'C_07.00(015)'!AA12,'C_07.00(016)'!AA12,'C_07.00(017)'!AA12)</f>
        <v>0</v>
      </c>
      <c r="AB12" s="41"/>
      <c r="AC12" s="42"/>
    </row>
    <row r="13" spans="1:29" ht="36" customHeight="1">
      <c r="A13" s="14" t="s">
        <v>625</v>
      </c>
      <c r="B13" s="175"/>
      <c r="C13" s="36" t="s">
        <v>49</v>
      </c>
      <c r="D13" s="30" t="s">
        <v>13</v>
      </c>
      <c r="E13" s="47">
        <f>SUM('C_07.00(002)'!E13,'C_07.00(003)'!E13,'C_07.00(004)'!E13,'C_07.00(005)'!E13,'C_07.00(006)'!E13,'C_07.00(007)'!E13,'C_07.00(008)'!E13,'C_07.00(009)'!E13,'C_07.00(010)'!E13,'C_07.00(011)'!E13,'C_07.00(012)'!E13,'C_07.00(013)'!E13,'C_07.00(014)'!E13,'C_07.00(015)'!E13,'C_07.00(016)'!E13,'C_07.00(017)'!E13)</f>
        <v>0</v>
      </c>
      <c r="F13" s="38"/>
      <c r="G13" s="39">
        <f>SUM('C_07.00(002)'!G13,'C_07.00(003)'!G13,'C_07.00(004)'!G13,'C_07.00(005)'!G13,'C_07.00(006)'!G13,'C_07.00(007)'!G13,'C_07.00(008)'!G13,'C_07.00(009)'!G13,'C_07.00(010)'!G13,'C_07.00(011)'!G13,'C_07.00(012)'!G13,'C_07.00(013)'!G13,'C_07.00(014)'!G13,'C_07.00(015)'!G13,'C_07.00(016)'!G13,'C_07.00(017)'!G13)</f>
        <v>0</v>
      </c>
      <c r="H13" s="39">
        <f>SUM('C_07.00(002)'!H13,'C_07.00(003)'!H13,'C_07.00(004)'!H13,'C_07.00(005)'!H13,'C_07.00(006)'!H13,'C_07.00(007)'!H13,'C_07.00(008)'!H13,'C_07.00(009)'!H13,'C_07.00(010)'!H13,'C_07.00(011)'!H13,'C_07.00(012)'!H13,'C_07.00(013)'!H13,'C_07.00(014)'!H13,'C_07.00(015)'!H13,'C_07.00(016)'!H13,'C_07.00(017)'!H13)</f>
        <v>0</v>
      </c>
      <c r="I13" s="39">
        <f>SUM('C_07.00(002)'!I13,'C_07.00(003)'!I13,'C_07.00(004)'!I13,'C_07.00(005)'!I13,'C_07.00(006)'!I13,'C_07.00(007)'!I13,'C_07.00(008)'!I13,'C_07.00(009)'!I13,'C_07.00(010)'!I13,'C_07.00(011)'!I13,'C_07.00(012)'!I13,'C_07.00(013)'!I13,'C_07.00(014)'!I13,'C_07.00(015)'!I13,'C_07.00(016)'!I13,'C_07.00(017)'!I13)</f>
        <v>0</v>
      </c>
      <c r="J13" s="39">
        <f>SUM('C_07.00(002)'!J13,'C_07.00(003)'!J13,'C_07.00(004)'!J13,'C_07.00(005)'!J13,'C_07.00(006)'!J13,'C_07.00(007)'!J13,'C_07.00(008)'!J13,'C_07.00(009)'!J13,'C_07.00(010)'!J13,'C_07.00(011)'!J13,'C_07.00(012)'!J13,'C_07.00(013)'!J13,'C_07.00(014)'!J13,'C_07.00(015)'!J13,'C_07.00(016)'!J13,'C_07.00(017)'!J13)</f>
        <v>0</v>
      </c>
      <c r="K13" s="39">
        <f>SUM('C_07.00(002)'!K13,'C_07.00(003)'!K13,'C_07.00(004)'!K13,'C_07.00(005)'!K13,'C_07.00(006)'!K13,'C_07.00(007)'!K13,'C_07.00(008)'!K13,'C_07.00(009)'!K13,'C_07.00(010)'!K13,'C_07.00(011)'!K13,'C_07.00(012)'!K13,'C_07.00(013)'!K13,'C_07.00(014)'!K13,'C_07.00(015)'!K13,'C_07.00(016)'!K13,'C_07.00(017)'!K13)</f>
        <v>0</v>
      </c>
      <c r="L13" s="48">
        <f>SUM('C_07.00(002)'!L13,'C_07.00(003)'!L13,'C_07.00(004)'!L13,'C_07.00(005)'!L13,'C_07.00(006)'!L13,'C_07.00(007)'!L13,'C_07.00(008)'!L13,'C_07.00(009)'!L13,'C_07.00(010)'!L13,'C_07.00(011)'!L13,'C_07.00(012)'!L13,'C_07.00(013)'!L13,'C_07.00(014)'!L13,'C_07.00(015)'!L13,'C_07.00(016)'!L13,'C_07.00(017)'!L13)</f>
        <v>0</v>
      </c>
      <c r="M13" s="48">
        <f>SUM('C_07.00(002)'!M13,'C_07.00(003)'!M13,'C_07.00(004)'!M13,'C_07.00(005)'!M13,'C_07.00(006)'!M13,'C_07.00(007)'!M13,'C_07.00(008)'!M13,'C_07.00(009)'!M13,'C_07.00(010)'!M13,'C_07.00(011)'!M13,'C_07.00(012)'!M13,'C_07.00(013)'!M13,'C_07.00(014)'!M13,'C_07.00(015)'!M13,'C_07.00(016)'!M13,'C_07.00(017)'!M13)</f>
        <v>0</v>
      </c>
      <c r="N13" s="48">
        <f>SUM('C_07.00(002)'!N13,'C_07.00(003)'!N13,'C_07.00(004)'!N13,'C_07.00(005)'!N13,'C_07.00(006)'!N13,'C_07.00(007)'!N13,'C_07.00(008)'!N13,'C_07.00(009)'!N13,'C_07.00(010)'!N13,'C_07.00(011)'!N13,'C_07.00(012)'!N13,'C_07.00(013)'!N13,'C_07.00(014)'!N13,'C_07.00(015)'!N13,'C_07.00(016)'!N13,'C_07.00(017)'!N13)</f>
        <v>0</v>
      </c>
      <c r="O13" s="39">
        <f>SUM('C_07.00(002)'!O13,'C_07.00(003)'!O13,'C_07.00(004)'!O13,'C_07.00(005)'!O13,'C_07.00(006)'!O13,'C_07.00(007)'!O13,'C_07.00(008)'!O13,'C_07.00(009)'!O13,'C_07.00(010)'!O13,'C_07.00(011)'!O13,'C_07.00(012)'!O13,'C_07.00(013)'!O13,'C_07.00(014)'!O13,'C_07.00(015)'!O13,'C_07.00(016)'!O13,'C_07.00(017)'!O13)</f>
        <v>0</v>
      </c>
      <c r="P13" s="39">
        <f>SUM('C_07.00(002)'!P13,'C_07.00(003)'!P13,'C_07.00(004)'!P13,'C_07.00(005)'!P13,'C_07.00(006)'!P13,'C_07.00(007)'!P13,'C_07.00(008)'!P13,'C_07.00(009)'!P13,'C_07.00(010)'!P13,'C_07.00(011)'!P13,'C_07.00(012)'!P13,'C_07.00(013)'!P13,'C_07.00(014)'!P13,'C_07.00(015)'!P13,'C_07.00(016)'!P13,'C_07.00(017)'!P13)</f>
        <v>0</v>
      </c>
      <c r="Q13" s="39">
        <f>SUM('C_07.00(002)'!Q13,'C_07.00(003)'!Q13,'C_07.00(004)'!Q13,'C_07.00(005)'!Q13,'C_07.00(006)'!Q13,'C_07.00(007)'!Q13,'C_07.00(008)'!Q13,'C_07.00(009)'!Q13,'C_07.00(010)'!Q13,'C_07.00(011)'!Q13,'C_07.00(012)'!Q13,'C_07.00(013)'!Q13,'C_07.00(014)'!Q13,'C_07.00(015)'!Q13,'C_07.00(016)'!Q13,'C_07.00(017)'!Q13)</f>
        <v>0</v>
      </c>
      <c r="R13" s="39">
        <f>SUM('C_07.00(002)'!R13,'C_07.00(003)'!R13,'C_07.00(004)'!R13,'C_07.00(005)'!R13,'C_07.00(006)'!R13,'C_07.00(007)'!R13,'C_07.00(008)'!R13,'C_07.00(009)'!R13,'C_07.00(010)'!R13,'C_07.00(011)'!R13,'C_07.00(012)'!R13,'C_07.00(013)'!R13,'C_07.00(014)'!R13,'C_07.00(015)'!R13,'C_07.00(016)'!R13,'C_07.00(017)'!R13)</f>
        <v>0</v>
      </c>
      <c r="S13" s="39">
        <f>SUM('C_07.00(002)'!S13,'C_07.00(003)'!S13,'C_07.00(004)'!S13,'C_07.00(005)'!S13,'C_07.00(006)'!S13,'C_07.00(007)'!S13,'C_07.00(008)'!S13,'C_07.00(009)'!S13,'C_07.00(010)'!S13,'C_07.00(011)'!S13,'C_07.00(012)'!S13,'C_07.00(013)'!S13,'C_07.00(014)'!S13,'C_07.00(015)'!S13,'C_07.00(016)'!S13,'C_07.00(017)'!S13)</f>
        <v>0</v>
      </c>
      <c r="T13" s="39">
        <f>SUM('C_07.00(002)'!T13,'C_07.00(003)'!T13,'C_07.00(004)'!T13,'C_07.00(005)'!T13,'C_07.00(006)'!T13,'C_07.00(007)'!T13,'C_07.00(008)'!T13,'C_07.00(009)'!T13,'C_07.00(010)'!T13,'C_07.00(011)'!T13,'C_07.00(012)'!T13,'C_07.00(013)'!T13,'C_07.00(014)'!T13,'C_07.00(015)'!T13,'C_07.00(016)'!T13,'C_07.00(017)'!T13)</f>
        <v>0</v>
      </c>
      <c r="U13" s="39">
        <f>SUM('C_07.00(002)'!U13,'C_07.00(003)'!U13,'C_07.00(004)'!U13,'C_07.00(005)'!U13,'C_07.00(006)'!U13,'C_07.00(007)'!U13,'C_07.00(008)'!U13,'C_07.00(009)'!U13,'C_07.00(010)'!U13,'C_07.00(011)'!U13,'C_07.00(012)'!U13,'C_07.00(013)'!U13,'C_07.00(014)'!U13,'C_07.00(015)'!U13,'C_07.00(016)'!U13,'C_07.00(017)'!U13)</f>
        <v>0</v>
      </c>
      <c r="V13" s="39">
        <f>SUM('C_07.00(002)'!V13,'C_07.00(003)'!V13,'C_07.00(004)'!V13,'C_07.00(005)'!V13,'C_07.00(006)'!V13,'C_07.00(007)'!V13,'C_07.00(008)'!V13,'C_07.00(009)'!V13,'C_07.00(010)'!V13,'C_07.00(011)'!V13,'C_07.00(012)'!V13,'C_07.00(013)'!V13,'C_07.00(014)'!V13,'C_07.00(015)'!V13,'C_07.00(016)'!V13,'C_07.00(017)'!V13)</f>
        <v>0</v>
      </c>
      <c r="W13" s="39">
        <f>SUM('C_07.00(002)'!W13,'C_07.00(003)'!W13,'C_07.00(004)'!W13,'C_07.00(005)'!W13,'C_07.00(006)'!W13,'C_07.00(007)'!W13,'C_07.00(008)'!W13,'C_07.00(009)'!W13,'C_07.00(010)'!W13,'C_07.00(011)'!W13,'C_07.00(012)'!W13,'C_07.00(013)'!W13,'C_07.00(014)'!W13,'C_07.00(015)'!W13,'C_07.00(016)'!W13,'C_07.00(017)'!W13)</f>
        <v>0</v>
      </c>
      <c r="X13" s="40">
        <f>SUM('C_07.00(002)'!X13,'C_07.00(003)'!X13,'C_07.00(004)'!X13,'C_07.00(005)'!X13,'C_07.00(006)'!X13,'C_07.00(007)'!X13,'C_07.00(008)'!X13,'C_07.00(009)'!X13,'C_07.00(010)'!X13,'C_07.00(011)'!X13,'C_07.00(012)'!X13,'C_07.00(013)'!X13,'C_07.00(014)'!X13,'C_07.00(015)'!X13,'C_07.00(016)'!X13,'C_07.00(017)'!X13)</f>
        <v>0</v>
      </c>
      <c r="Y13" s="46">
        <f>SUM('C_07.00(002)'!Y13,'C_07.00(003)'!Y13,'C_07.00(004)'!Y13,'C_07.00(005)'!Y13,'C_07.00(006)'!Y13,'C_07.00(007)'!Y13,'C_07.00(008)'!Y13,'C_07.00(009)'!Y13,'C_07.00(010)'!Y13,'C_07.00(011)'!Y13,'C_07.00(012)'!Y13,'C_07.00(013)'!Y13,'C_07.00(014)'!Y13,'C_07.00(015)'!Y13,'C_07.00(016)'!Y13,'C_07.00(017)'!Y13)</f>
        <v>0</v>
      </c>
      <c r="Z13" s="46">
        <f>SUM('C_07.00(002)'!Z13,'C_07.00(003)'!Z13,'C_07.00(004)'!Z13,'C_07.00(005)'!Z13,'C_07.00(006)'!Z13,'C_07.00(007)'!Z13,'C_07.00(008)'!Z13,'C_07.00(009)'!Z13,'C_07.00(010)'!Z13,'C_07.00(011)'!Z13,'C_07.00(012)'!Z13,'C_07.00(013)'!Z13,'C_07.00(014)'!Z13,'C_07.00(015)'!Z13,'C_07.00(016)'!Z13,'C_07.00(017)'!Z13)</f>
        <v>0</v>
      </c>
      <c r="AA13" s="40">
        <f>SUM('C_07.00(002)'!AA13,'C_07.00(003)'!AA13,'C_07.00(004)'!AA13,'C_07.00(005)'!AA13,'C_07.00(006)'!AA13,'C_07.00(007)'!AA13,'C_07.00(008)'!AA13,'C_07.00(009)'!AA13,'C_07.00(010)'!AA13,'C_07.00(011)'!AA13,'C_07.00(012)'!AA13,'C_07.00(013)'!AA13,'C_07.00(014)'!AA13,'C_07.00(015)'!AA13,'C_07.00(016)'!AA13,'C_07.00(017)'!AA13)</f>
        <v>0</v>
      </c>
      <c r="AB13" s="41"/>
      <c r="AC13" s="42"/>
    </row>
    <row r="14" spans="1:29" ht="36" customHeight="1">
      <c r="A14" s="14" t="s">
        <v>626</v>
      </c>
      <c r="B14" s="175"/>
      <c r="C14" s="36" t="s">
        <v>51</v>
      </c>
      <c r="D14" s="30" t="s">
        <v>14</v>
      </c>
      <c r="E14" s="49">
        <f>SUM('C_07.00(002)'!E14,'C_07.00(003)'!E14,'C_07.00(004)'!E14,'C_07.00(005)'!E14,'C_07.00(006)'!E14,'C_07.00(007)'!E14,'C_07.00(008)'!E14,'C_07.00(009)'!E14,'C_07.00(010)'!E14,'C_07.00(011)'!E14,'C_07.00(012)'!E14,'C_07.00(013)'!E14,'C_07.00(014)'!E14,'C_07.00(015)'!E14,'C_07.00(016)'!E14,'C_07.00(017)'!E14)</f>
        <v>0</v>
      </c>
      <c r="F14" s="38"/>
      <c r="G14" s="39">
        <f>SUM('C_07.00(002)'!G14,'C_07.00(003)'!G14,'C_07.00(004)'!G14,'C_07.00(005)'!G14,'C_07.00(006)'!G14,'C_07.00(007)'!G14,'C_07.00(008)'!G14,'C_07.00(009)'!G14,'C_07.00(010)'!G14,'C_07.00(011)'!G14,'C_07.00(012)'!G14,'C_07.00(013)'!G14,'C_07.00(014)'!G14,'C_07.00(015)'!G14,'C_07.00(016)'!G14,'C_07.00(017)'!G14)</f>
        <v>0</v>
      </c>
      <c r="H14" s="39">
        <f>SUM('C_07.00(002)'!H14,'C_07.00(003)'!H14,'C_07.00(004)'!H14,'C_07.00(005)'!H14,'C_07.00(006)'!H14,'C_07.00(007)'!H14,'C_07.00(008)'!H14,'C_07.00(009)'!H14,'C_07.00(010)'!H14,'C_07.00(011)'!H14,'C_07.00(012)'!H14,'C_07.00(013)'!H14,'C_07.00(014)'!H14,'C_07.00(015)'!H14,'C_07.00(016)'!H14,'C_07.00(017)'!H14)</f>
        <v>0</v>
      </c>
      <c r="I14" s="39">
        <f>SUM('C_07.00(002)'!I14,'C_07.00(003)'!I14,'C_07.00(004)'!I14,'C_07.00(005)'!I14,'C_07.00(006)'!I14,'C_07.00(007)'!I14,'C_07.00(008)'!I14,'C_07.00(009)'!I14,'C_07.00(010)'!I14,'C_07.00(011)'!I14,'C_07.00(012)'!I14,'C_07.00(013)'!I14,'C_07.00(014)'!I14,'C_07.00(015)'!I14,'C_07.00(016)'!I14,'C_07.00(017)'!I14)</f>
        <v>0</v>
      </c>
      <c r="J14" s="39">
        <f>SUM('C_07.00(002)'!J14,'C_07.00(003)'!J14,'C_07.00(004)'!J14,'C_07.00(005)'!J14,'C_07.00(006)'!J14,'C_07.00(007)'!J14,'C_07.00(008)'!J14,'C_07.00(009)'!J14,'C_07.00(010)'!J14,'C_07.00(011)'!J14,'C_07.00(012)'!J14,'C_07.00(013)'!J14,'C_07.00(014)'!J14,'C_07.00(015)'!J14,'C_07.00(016)'!J14,'C_07.00(017)'!J14)</f>
        <v>0</v>
      </c>
      <c r="K14" s="39">
        <f>SUM('C_07.00(002)'!K14,'C_07.00(003)'!K14,'C_07.00(004)'!K14,'C_07.00(005)'!K14,'C_07.00(006)'!K14,'C_07.00(007)'!K14,'C_07.00(008)'!K14,'C_07.00(009)'!K14,'C_07.00(010)'!K14,'C_07.00(011)'!K14,'C_07.00(012)'!K14,'C_07.00(013)'!K14,'C_07.00(014)'!K14,'C_07.00(015)'!K14,'C_07.00(016)'!K14,'C_07.00(017)'!K14)</f>
        <v>0</v>
      </c>
      <c r="L14" s="39">
        <f>SUM('C_07.00(002)'!L14,'C_07.00(003)'!L14,'C_07.00(004)'!L14,'C_07.00(005)'!L14,'C_07.00(006)'!L14,'C_07.00(007)'!L14,'C_07.00(008)'!L14,'C_07.00(009)'!L14,'C_07.00(010)'!L14,'C_07.00(011)'!L14,'C_07.00(012)'!L14,'C_07.00(013)'!L14,'C_07.00(014)'!L14,'C_07.00(015)'!L14,'C_07.00(016)'!L14,'C_07.00(017)'!L14)</f>
        <v>0</v>
      </c>
      <c r="M14" s="39">
        <f>SUM('C_07.00(002)'!M14,'C_07.00(003)'!M14,'C_07.00(004)'!M14,'C_07.00(005)'!M14,'C_07.00(006)'!M14,'C_07.00(007)'!M14,'C_07.00(008)'!M14,'C_07.00(009)'!M14,'C_07.00(010)'!M14,'C_07.00(011)'!M14,'C_07.00(012)'!M14,'C_07.00(013)'!M14,'C_07.00(014)'!M14,'C_07.00(015)'!M14,'C_07.00(016)'!M14,'C_07.00(017)'!M14)</f>
        <v>0</v>
      </c>
      <c r="N14" s="39">
        <f>SUM('C_07.00(002)'!N14,'C_07.00(003)'!N14,'C_07.00(004)'!N14,'C_07.00(005)'!N14,'C_07.00(006)'!N14,'C_07.00(007)'!N14,'C_07.00(008)'!N14,'C_07.00(009)'!N14,'C_07.00(010)'!N14,'C_07.00(011)'!N14,'C_07.00(012)'!N14,'C_07.00(013)'!N14,'C_07.00(014)'!N14,'C_07.00(015)'!N14,'C_07.00(016)'!N14,'C_07.00(017)'!N14)</f>
        <v>0</v>
      </c>
      <c r="O14" s="39">
        <f>SUM('C_07.00(002)'!O14,'C_07.00(003)'!O14,'C_07.00(004)'!O14,'C_07.00(005)'!O14,'C_07.00(006)'!O14,'C_07.00(007)'!O14,'C_07.00(008)'!O14,'C_07.00(009)'!O14,'C_07.00(010)'!O14,'C_07.00(011)'!O14,'C_07.00(012)'!O14,'C_07.00(013)'!O14,'C_07.00(014)'!O14,'C_07.00(015)'!O14,'C_07.00(016)'!O14,'C_07.00(017)'!O14)</f>
        <v>0</v>
      </c>
      <c r="P14" s="39">
        <f>SUM('C_07.00(002)'!P14,'C_07.00(003)'!P14,'C_07.00(004)'!P14,'C_07.00(005)'!P14,'C_07.00(006)'!P14,'C_07.00(007)'!P14,'C_07.00(008)'!P14,'C_07.00(009)'!P14,'C_07.00(010)'!P14,'C_07.00(011)'!P14,'C_07.00(012)'!P14,'C_07.00(013)'!P14,'C_07.00(014)'!P14,'C_07.00(015)'!P14,'C_07.00(016)'!P14,'C_07.00(017)'!P14)</f>
        <v>0</v>
      </c>
      <c r="Q14" s="39">
        <f>SUM('C_07.00(002)'!Q14,'C_07.00(003)'!Q14,'C_07.00(004)'!Q14,'C_07.00(005)'!Q14,'C_07.00(006)'!Q14,'C_07.00(007)'!Q14,'C_07.00(008)'!Q14,'C_07.00(009)'!Q14,'C_07.00(010)'!Q14,'C_07.00(011)'!Q14,'C_07.00(012)'!Q14,'C_07.00(013)'!Q14,'C_07.00(014)'!Q14,'C_07.00(015)'!Q14,'C_07.00(016)'!Q14,'C_07.00(017)'!Q14)</f>
        <v>0</v>
      </c>
      <c r="R14" s="39">
        <f>SUM('C_07.00(002)'!R14,'C_07.00(003)'!R14,'C_07.00(004)'!R14,'C_07.00(005)'!R14,'C_07.00(006)'!R14,'C_07.00(007)'!R14,'C_07.00(008)'!R14,'C_07.00(009)'!R14,'C_07.00(010)'!R14,'C_07.00(011)'!R14,'C_07.00(012)'!R14,'C_07.00(013)'!R14,'C_07.00(014)'!R14,'C_07.00(015)'!R14,'C_07.00(016)'!R14,'C_07.00(017)'!R14)</f>
        <v>0</v>
      </c>
      <c r="S14" s="39">
        <f>SUM('C_07.00(002)'!S14,'C_07.00(003)'!S14,'C_07.00(004)'!S14,'C_07.00(005)'!S14,'C_07.00(006)'!S14,'C_07.00(007)'!S14,'C_07.00(008)'!S14,'C_07.00(009)'!S14,'C_07.00(010)'!S14,'C_07.00(011)'!S14,'C_07.00(012)'!S14,'C_07.00(013)'!S14,'C_07.00(014)'!S14,'C_07.00(015)'!S14,'C_07.00(016)'!S14,'C_07.00(017)'!S14)</f>
        <v>0</v>
      </c>
      <c r="T14" s="39">
        <f>SUM('C_07.00(002)'!T14,'C_07.00(003)'!T14,'C_07.00(004)'!T14,'C_07.00(005)'!T14,'C_07.00(006)'!T14,'C_07.00(007)'!T14,'C_07.00(008)'!T14,'C_07.00(009)'!T14,'C_07.00(010)'!T14,'C_07.00(011)'!T14,'C_07.00(012)'!T14,'C_07.00(013)'!T14,'C_07.00(014)'!T14,'C_07.00(015)'!T14,'C_07.00(016)'!T14,'C_07.00(017)'!T14)</f>
        <v>0</v>
      </c>
      <c r="U14" s="39">
        <f>SUM('C_07.00(002)'!U14,'C_07.00(003)'!U14,'C_07.00(004)'!U14,'C_07.00(005)'!U14,'C_07.00(006)'!U14,'C_07.00(007)'!U14,'C_07.00(008)'!U14,'C_07.00(009)'!U14,'C_07.00(010)'!U14,'C_07.00(011)'!U14,'C_07.00(012)'!U14,'C_07.00(013)'!U14,'C_07.00(014)'!U14,'C_07.00(015)'!U14,'C_07.00(016)'!U14,'C_07.00(017)'!U14)</f>
        <v>0</v>
      </c>
      <c r="V14" s="39">
        <f>SUM('C_07.00(002)'!V14,'C_07.00(003)'!V14,'C_07.00(004)'!V14,'C_07.00(005)'!V14,'C_07.00(006)'!V14,'C_07.00(007)'!V14,'C_07.00(008)'!V14,'C_07.00(009)'!V14,'C_07.00(010)'!V14,'C_07.00(011)'!V14,'C_07.00(012)'!V14,'C_07.00(013)'!V14,'C_07.00(014)'!V14,'C_07.00(015)'!V14,'C_07.00(016)'!V14,'C_07.00(017)'!V14)</f>
        <v>0</v>
      </c>
      <c r="W14" s="39">
        <f>SUM('C_07.00(002)'!W14,'C_07.00(003)'!W14,'C_07.00(004)'!W14,'C_07.00(005)'!W14,'C_07.00(006)'!W14,'C_07.00(007)'!W14,'C_07.00(008)'!W14,'C_07.00(009)'!W14,'C_07.00(010)'!W14,'C_07.00(011)'!W14,'C_07.00(012)'!W14,'C_07.00(013)'!W14,'C_07.00(014)'!W14,'C_07.00(015)'!W14,'C_07.00(016)'!W14,'C_07.00(017)'!W14)</f>
        <v>0</v>
      </c>
      <c r="X14" s="40">
        <f>SUM('C_07.00(002)'!X14,'C_07.00(003)'!X14,'C_07.00(004)'!X14,'C_07.00(005)'!X14,'C_07.00(006)'!X14,'C_07.00(007)'!X14,'C_07.00(008)'!X14,'C_07.00(009)'!X14,'C_07.00(010)'!X14,'C_07.00(011)'!X14,'C_07.00(012)'!X14,'C_07.00(013)'!X14,'C_07.00(014)'!X14,'C_07.00(015)'!X14,'C_07.00(016)'!X14,'C_07.00(017)'!X14)</f>
        <v>0</v>
      </c>
      <c r="Y14" s="46">
        <f>SUM('C_07.00(002)'!Y14,'C_07.00(003)'!Y14,'C_07.00(004)'!Y14,'C_07.00(005)'!Y14,'C_07.00(006)'!Y14,'C_07.00(007)'!Y14,'C_07.00(008)'!Y14,'C_07.00(009)'!Y14,'C_07.00(010)'!Y14,'C_07.00(011)'!Y14,'C_07.00(012)'!Y14,'C_07.00(013)'!Y14,'C_07.00(014)'!Y14,'C_07.00(015)'!Y14,'C_07.00(016)'!Y14,'C_07.00(017)'!Y14)</f>
        <v>0</v>
      </c>
      <c r="Z14" s="46">
        <f>SUM('C_07.00(002)'!Z14,'C_07.00(003)'!Z14,'C_07.00(004)'!Z14,'C_07.00(005)'!Z14,'C_07.00(006)'!Z14,'C_07.00(007)'!Z14,'C_07.00(008)'!Z14,'C_07.00(009)'!Z14,'C_07.00(010)'!Z14,'C_07.00(011)'!Z14,'C_07.00(012)'!Z14,'C_07.00(013)'!Z14,'C_07.00(014)'!Z14,'C_07.00(015)'!Z14,'C_07.00(016)'!Z14,'C_07.00(017)'!Z14)</f>
        <v>0</v>
      </c>
      <c r="AA14" s="40">
        <f>SUM('C_07.00(002)'!AA14,'C_07.00(003)'!AA14,'C_07.00(004)'!AA14,'C_07.00(005)'!AA14,'C_07.00(006)'!AA14,'C_07.00(007)'!AA14,'C_07.00(008)'!AA14,'C_07.00(009)'!AA14,'C_07.00(010)'!AA14,'C_07.00(011)'!AA14,'C_07.00(012)'!AA14,'C_07.00(013)'!AA14,'C_07.00(014)'!AA14,'C_07.00(015)'!AA14,'C_07.00(016)'!AA14,'C_07.00(017)'!AA14)</f>
        <v>0</v>
      </c>
      <c r="AB14" s="41"/>
      <c r="AC14" s="42"/>
    </row>
    <row r="15" spans="1:29" ht="36" customHeight="1">
      <c r="A15" s="14" t="s">
        <v>627</v>
      </c>
      <c r="B15" s="175"/>
      <c r="C15" s="36" t="s">
        <v>52</v>
      </c>
      <c r="D15" s="30" t="s">
        <v>15</v>
      </c>
      <c r="E15" s="50">
        <f>SUM('C_07.00(002)'!E15,'C_07.00(003)'!E15,'C_07.00(004)'!E15,'C_07.00(005)'!E15,'C_07.00(006)'!E15,'C_07.00(007)'!E15,'C_07.00(008)'!E15,'C_07.00(009)'!E15,'C_07.00(010)'!E15,'C_07.00(011)'!E15,'C_07.00(012)'!E15,'C_07.00(013)'!E15,'C_07.00(014)'!E15,'C_07.00(015)'!E15,'C_07.00(016)'!E15,'C_07.00(017)'!E15)</f>
        <v>0</v>
      </c>
      <c r="F15" s="51"/>
      <c r="G15" s="52">
        <f>SUM('C_07.00(002)'!G15,'C_07.00(003)'!G15,'C_07.00(004)'!G15,'C_07.00(005)'!G15,'C_07.00(006)'!G15,'C_07.00(007)'!G15,'C_07.00(008)'!G15,'C_07.00(009)'!G15,'C_07.00(010)'!G15,'C_07.00(011)'!G15,'C_07.00(012)'!G15,'C_07.00(013)'!G15,'C_07.00(014)'!G15,'C_07.00(015)'!G15,'C_07.00(016)'!G15,'C_07.00(017)'!G15)</f>
        <v>0</v>
      </c>
      <c r="H15" s="52">
        <f>SUM('C_07.00(002)'!H15,'C_07.00(003)'!H15,'C_07.00(004)'!H15,'C_07.00(005)'!H15,'C_07.00(006)'!H15,'C_07.00(007)'!H15,'C_07.00(008)'!H15,'C_07.00(009)'!H15,'C_07.00(010)'!H15,'C_07.00(011)'!H15,'C_07.00(012)'!H15,'C_07.00(013)'!H15,'C_07.00(014)'!H15,'C_07.00(015)'!H15,'C_07.00(016)'!H15,'C_07.00(017)'!H15)</f>
        <v>0</v>
      </c>
      <c r="I15" s="52">
        <f>SUM('C_07.00(002)'!I15,'C_07.00(003)'!I15,'C_07.00(004)'!I15,'C_07.00(005)'!I15,'C_07.00(006)'!I15,'C_07.00(007)'!I15,'C_07.00(008)'!I15,'C_07.00(009)'!I15,'C_07.00(010)'!I15,'C_07.00(011)'!I15,'C_07.00(012)'!I15,'C_07.00(013)'!I15,'C_07.00(014)'!I15,'C_07.00(015)'!I15,'C_07.00(016)'!I15,'C_07.00(017)'!I15)</f>
        <v>0</v>
      </c>
      <c r="J15" s="52">
        <f>SUM('C_07.00(002)'!J15,'C_07.00(003)'!J15,'C_07.00(004)'!J15,'C_07.00(005)'!J15,'C_07.00(006)'!J15,'C_07.00(007)'!J15,'C_07.00(008)'!J15,'C_07.00(009)'!J15,'C_07.00(010)'!J15,'C_07.00(011)'!J15,'C_07.00(012)'!J15,'C_07.00(013)'!J15,'C_07.00(014)'!J15,'C_07.00(015)'!J15,'C_07.00(016)'!J15,'C_07.00(017)'!J15)</f>
        <v>0</v>
      </c>
      <c r="K15" s="52">
        <f>SUM('C_07.00(002)'!K15,'C_07.00(003)'!K15,'C_07.00(004)'!K15,'C_07.00(005)'!K15,'C_07.00(006)'!K15,'C_07.00(007)'!K15,'C_07.00(008)'!K15,'C_07.00(009)'!K15,'C_07.00(010)'!K15,'C_07.00(011)'!K15,'C_07.00(012)'!K15,'C_07.00(013)'!K15,'C_07.00(014)'!K15,'C_07.00(015)'!K15,'C_07.00(016)'!K15,'C_07.00(017)'!K15)</f>
        <v>0</v>
      </c>
      <c r="L15" s="52">
        <f>SUM('C_07.00(002)'!L15,'C_07.00(003)'!L15,'C_07.00(004)'!L15,'C_07.00(005)'!L15,'C_07.00(006)'!L15,'C_07.00(007)'!L15,'C_07.00(008)'!L15,'C_07.00(009)'!L15,'C_07.00(010)'!L15,'C_07.00(011)'!L15,'C_07.00(012)'!L15,'C_07.00(013)'!L15,'C_07.00(014)'!L15,'C_07.00(015)'!L15,'C_07.00(016)'!L15,'C_07.00(017)'!L15)</f>
        <v>0</v>
      </c>
      <c r="M15" s="52">
        <f>SUM('C_07.00(002)'!M15,'C_07.00(003)'!M15,'C_07.00(004)'!M15,'C_07.00(005)'!M15,'C_07.00(006)'!M15,'C_07.00(007)'!M15,'C_07.00(008)'!M15,'C_07.00(009)'!M15,'C_07.00(010)'!M15,'C_07.00(011)'!M15,'C_07.00(012)'!M15,'C_07.00(013)'!M15,'C_07.00(014)'!M15,'C_07.00(015)'!M15,'C_07.00(016)'!M15,'C_07.00(017)'!M15)</f>
        <v>0</v>
      </c>
      <c r="N15" s="52">
        <f>SUM('C_07.00(002)'!N15,'C_07.00(003)'!N15,'C_07.00(004)'!N15,'C_07.00(005)'!N15,'C_07.00(006)'!N15,'C_07.00(007)'!N15,'C_07.00(008)'!N15,'C_07.00(009)'!N15,'C_07.00(010)'!N15,'C_07.00(011)'!N15,'C_07.00(012)'!N15,'C_07.00(013)'!N15,'C_07.00(014)'!N15,'C_07.00(015)'!N15,'C_07.00(016)'!N15,'C_07.00(017)'!N15)</f>
        <v>0</v>
      </c>
      <c r="O15" s="52">
        <f>SUM('C_07.00(002)'!O15,'C_07.00(003)'!O15,'C_07.00(004)'!O15,'C_07.00(005)'!O15,'C_07.00(006)'!O15,'C_07.00(007)'!O15,'C_07.00(008)'!O15,'C_07.00(009)'!O15,'C_07.00(010)'!O15,'C_07.00(011)'!O15,'C_07.00(012)'!O15,'C_07.00(013)'!O15,'C_07.00(014)'!O15,'C_07.00(015)'!O15,'C_07.00(016)'!O15,'C_07.00(017)'!O15)</f>
        <v>0</v>
      </c>
      <c r="P15" s="52">
        <f>SUM('C_07.00(002)'!P15,'C_07.00(003)'!P15,'C_07.00(004)'!P15,'C_07.00(005)'!P15,'C_07.00(006)'!P15,'C_07.00(007)'!P15,'C_07.00(008)'!P15,'C_07.00(009)'!P15,'C_07.00(010)'!P15,'C_07.00(011)'!P15,'C_07.00(012)'!P15,'C_07.00(013)'!P15,'C_07.00(014)'!P15,'C_07.00(015)'!P15,'C_07.00(016)'!P15,'C_07.00(017)'!P15)</f>
        <v>0</v>
      </c>
      <c r="Q15" s="52">
        <f>SUM('C_07.00(002)'!Q15,'C_07.00(003)'!Q15,'C_07.00(004)'!Q15,'C_07.00(005)'!Q15,'C_07.00(006)'!Q15,'C_07.00(007)'!Q15,'C_07.00(008)'!Q15,'C_07.00(009)'!Q15,'C_07.00(010)'!Q15,'C_07.00(011)'!Q15,'C_07.00(012)'!Q15,'C_07.00(013)'!Q15,'C_07.00(014)'!Q15,'C_07.00(015)'!Q15,'C_07.00(016)'!Q15,'C_07.00(017)'!Q15)</f>
        <v>0</v>
      </c>
      <c r="R15" s="52">
        <f>SUM('C_07.00(002)'!R15,'C_07.00(003)'!R15,'C_07.00(004)'!R15,'C_07.00(005)'!R15,'C_07.00(006)'!R15,'C_07.00(007)'!R15,'C_07.00(008)'!R15,'C_07.00(009)'!R15,'C_07.00(010)'!R15,'C_07.00(011)'!R15,'C_07.00(012)'!R15,'C_07.00(013)'!R15,'C_07.00(014)'!R15,'C_07.00(015)'!R15,'C_07.00(016)'!R15,'C_07.00(017)'!R15)</f>
        <v>0</v>
      </c>
      <c r="S15" s="52">
        <f>SUM('C_07.00(002)'!S15,'C_07.00(003)'!S15,'C_07.00(004)'!S15,'C_07.00(005)'!S15,'C_07.00(006)'!S15,'C_07.00(007)'!S15,'C_07.00(008)'!S15,'C_07.00(009)'!S15,'C_07.00(010)'!S15,'C_07.00(011)'!S15,'C_07.00(012)'!S15,'C_07.00(013)'!S15,'C_07.00(014)'!S15,'C_07.00(015)'!S15,'C_07.00(016)'!S15,'C_07.00(017)'!S15)</f>
        <v>0</v>
      </c>
      <c r="T15" s="52">
        <f>SUM('C_07.00(002)'!T15,'C_07.00(003)'!T15,'C_07.00(004)'!T15,'C_07.00(005)'!T15,'C_07.00(006)'!T15,'C_07.00(007)'!T15,'C_07.00(008)'!T15,'C_07.00(009)'!T15,'C_07.00(010)'!T15,'C_07.00(011)'!T15,'C_07.00(012)'!T15,'C_07.00(013)'!T15,'C_07.00(014)'!T15,'C_07.00(015)'!T15,'C_07.00(016)'!T15,'C_07.00(017)'!T15)</f>
        <v>0</v>
      </c>
      <c r="U15" s="52">
        <f>SUM('C_07.00(002)'!U15,'C_07.00(003)'!U15,'C_07.00(004)'!U15,'C_07.00(005)'!U15,'C_07.00(006)'!U15,'C_07.00(007)'!U15,'C_07.00(008)'!U15,'C_07.00(009)'!U15,'C_07.00(010)'!U15,'C_07.00(011)'!U15,'C_07.00(012)'!U15,'C_07.00(013)'!U15,'C_07.00(014)'!U15,'C_07.00(015)'!U15,'C_07.00(016)'!U15,'C_07.00(017)'!U15)</f>
        <v>0</v>
      </c>
      <c r="V15" s="52">
        <f>SUM('C_07.00(002)'!V15,'C_07.00(003)'!V15,'C_07.00(004)'!V15,'C_07.00(005)'!V15,'C_07.00(006)'!V15,'C_07.00(007)'!V15,'C_07.00(008)'!V15,'C_07.00(009)'!V15,'C_07.00(010)'!V15,'C_07.00(011)'!V15,'C_07.00(012)'!V15,'C_07.00(013)'!V15,'C_07.00(014)'!V15,'C_07.00(015)'!V15,'C_07.00(016)'!V15,'C_07.00(017)'!V15)</f>
        <v>0</v>
      </c>
      <c r="W15" s="52">
        <f>SUM('C_07.00(002)'!W15,'C_07.00(003)'!W15,'C_07.00(004)'!W15,'C_07.00(005)'!W15,'C_07.00(006)'!W15,'C_07.00(007)'!W15,'C_07.00(008)'!W15,'C_07.00(009)'!W15,'C_07.00(010)'!W15,'C_07.00(011)'!W15,'C_07.00(012)'!W15,'C_07.00(013)'!W15,'C_07.00(014)'!W15,'C_07.00(015)'!W15,'C_07.00(016)'!W15,'C_07.00(017)'!W15)</f>
        <v>0</v>
      </c>
      <c r="X15" s="53">
        <f>SUM('C_07.00(002)'!X15,'C_07.00(003)'!X15,'C_07.00(004)'!X15,'C_07.00(005)'!X15,'C_07.00(006)'!X15,'C_07.00(007)'!X15,'C_07.00(008)'!X15,'C_07.00(009)'!X15,'C_07.00(010)'!X15,'C_07.00(011)'!X15,'C_07.00(012)'!X15,'C_07.00(013)'!X15,'C_07.00(014)'!X15,'C_07.00(015)'!X15,'C_07.00(016)'!X15,'C_07.00(017)'!X15)</f>
        <v>0</v>
      </c>
      <c r="Y15" s="54">
        <f>SUM('C_07.00(002)'!Y15,'C_07.00(003)'!Y15,'C_07.00(004)'!Y15,'C_07.00(005)'!Y15,'C_07.00(006)'!Y15,'C_07.00(007)'!Y15,'C_07.00(008)'!Y15,'C_07.00(009)'!Y15,'C_07.00(010)'!Y15,'C_07.00(011)'!Y15,'C_07.00(012)'!Y15,'C_07.00(013)'!Y15,'C_07.00(014)'!Y15,'C_07.00(015)'!Y15,'C_07.00(016)'!Y15,'C_07.00(017)'!Y15)</f>
        <v>0</v>
      </c>
      <c r="Z15" s="54">
        <f>SUM('C_07.00(002)'!Z15,'C_07.00(003)'!Z15,'C_07.00(004)'!Z15,'C_07.00(005)'!Z15,'C_07.00(006)'!Z15,'C_07.00(007)'!Z15,'C_07.00(008)'!Z15,'C_07.00(009)'!Z15,'C_07.00(010)'!Z15,'C_07.00(011)'!Z15,'C_07.00(012)'!Z15,'C_07.00(013)'!Z15,'C_07.00(014)'!Z15,'C_07.00(015)'!Z15,'C_07.00(016)'!Z15,'C_07.00(017)'!Z15)</f>
        <v>0</v>
      </c>
      <c r="AA15" s="53">
        <f>SUM('C_07.00(002)'!AA15,'C_07.00(003)'!AA15,'C_07.00(004)'!AA15,'C_07.00(005)'!AA15,'C_07.00(006)'!AA15,'C_07.00(007)'!AA15,'C_07.00(008)'!AA15,'C_07.00(009)'!AA15,'C_07.00(010)'!AA15,'C_07.00(011)'!AA15,'C_07.00(012)'!AA15,'C_07.00(013)'!AA15,'C_07.00(014)'!AA15,'C_07.00(015)'!AA15,'C_07.00(016)'!AA15,'C_07.00(017)'!AA15)</f>
        <v>0</v>
      </c>
      <c r="AB15" s="55"/>
      <c r="AC15" s="56"/>
    </row>
    <row r="16" spans="1:29" ht="36" customHeight="1">
      <c r="A16" s="14"/>
      <c r="B16" s="175"/>
      <c r="C16" s="57" t="s">
        <v>70</v>
      </c>
      <c r="D16" s="58"/>
      <c r="E16" s="59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1"/>
      <c r="AB16" s="61"/>
      <c r="AC16" s="62"/>
    </row>
    <row r="17" spans="1:29" ht="36" customHeight="1">
      <c r="A17" s="14" t="s">
        <v>628</v>
      </c>
      <c r="B17" s="175"/>
      <c r="C17" s="63" t="s">
        <v>37</v>
      </c>
      <c r="D17" s="30" t="s">
        <v>16</v>
      </c>
      <c r="E17" s="64">
        <f>SUM('C_07.00(002)'!E17,'C_07.00(003)'!E17,'C_07.00(004)'!E17,'C_07.00(005)'!E17,'C_07.00(006)'!E17,'C_07.00(007)'!E17,'C_07.00(008)'!E17,'C_07.00(009)'!E17,'C_07.00(010)'!E17,'C_07.00(011)'!E17,'C_07.00(012)'!E17,'C_07.00(013)'!E17,'C_07.00(014)'!E17,'C_07.00(015)'!E17,'C_07.00(016)'!E17,'C_07.00(017)'!E17)</f>
        <v>0</v>
      </c>
      <c r="F17" s="65">
        <f>SUM('C_07.00(002)'!F17,'C_07.00(003)'!F17,'C_07.00(004)'!F17,'C_07.00(005)'!F17,'C_07.00(006)'!F17,'C_07.00(007)'!F17,'C_07.00(008)'!F17,'C_07.00(009)'!F17,'C_07.00(010)'!F17,'C_07.00(011)'!F17,'C_07.00(012)'!F17,'C_07.00(013)'!F17,'C_07.00(014)'!F17,'C_07.00(015)'!F17,'C_07.00(016)'!F17,'C_07.00(017)'!F17)</f>
        <v>0</v>
      </c>
      <c r="G17" s="65">
        <f>SUM('C_07.00(002)'!G17,'C_07.00(003)'!G17,'C_07.00(004)'!G17,'C_07.00(005)'!G17,'C_07.00(006)'!G17,'C_07.00(007)'!G17,'C_07.00(008)'!G17,'C_07.00(009)'!G17,'C_07.00(010)'!G17,'C_07.00(011)'!G17,'C_07.00(012)'!G17,'C_07.00(013)'!G17,'C_07.00(014)'!G17,'C_07.00(015)'!G17,'C_07.00(016)'!G17,'C_07.00(017)'!G17)</f>
        <v>0</v>
      </c>
      <c r="H17" s="65">
        <f>SUM('C_07.00(002)'!H17,'C_07.00(003)'!H17,'C_07.00(004)'!H17,'C_07.00(005)'!H17,'C_07.00(006)'!H17,'C_07.00(007)'!H17,'C_07.00(008)'!H17,'C_07.00(009)'!H17,'C_07.00(010)'!H17,'C_07.00(011)'!H17,'C_07.00(012)'!H17,'C_07.00(013)'!H17,'C_07.00(014)'!H17,'C_07.00(015)'!H17,'C_07.00(016)'!H17,'C_07.00(017)'!H17)</f>
        <v>0</v>
      </c>
      <c r="I17" s="65">
        <f>SUM('C_07.00(002)'!I17,'C_07.00(003)'!I17,'C_07.00(004)'!I17,'C_07.00(005)'!I17,'C_07.00(006)'!I17,'C_07.00(007)'!I17,'C_07.00(008)'!I17,'C_07.00(009)'!I17,'C_07.00(010)'!I17,'C_07.00(011)'!I17,'C_07.00(012)'!I17,'C_07.00(013)'!I17,'C_07.00(014)'!I17,'C_07.00(015)'!I17,'C_07.00(016)'!I17,'C_07.00(017)'!I17)</f>
        <v>0</v>
      </c>
      <c r="J17" s="65">
        <f>SUM('C_07.00(002)'!J17,'C_07.00(003)'!J17,'C_07.00(004)'!J17,'C_07.00(005)'!J17,'C_07.00(006)'!J17,'C_07.00(007)'!J17,'C_07.00(008)'!J17,'C_07.00(009)'!J17,'C_07.00(010)'!J17,'C_07.00(011)'!J17,'C_07.00(012)'!J17,'C_07.00(013)'!J17,'C_07.00(014)'!J17,'C_07.00(015)'!J17,'C_07.00(016)'!J17,'C_07.00(017)'!J17)</f>
        <v>0</v>
      </c>
      <c r="K17" s="65">
        <f>SUM('C_07.00(002)'!K17,'C_07.00(003)'!K17,'C_07.00(004)'!K17,'C_07.00(005)'!K17,'C_07.00(006)'!K17,'C_07.00(007)'!K17,'C_07.00(008)'!K17,'C_07.00(009)'!K17,'C_07.00(010)'!K17,'C_07.00(011)'!K17,'C_07.00(012)'!K17,'C_07.00(013)'!K17,'C_07.00(014)'!K17,'C_07.00(015)'!K17,'C_07.00(016)'!K17,'C_07.00(017)'!K17)</f>
        <v>0</v>
      </c>
      <c r="L17" s="65">
        <f>SUM('C_07.00(002)'!L17,'C_07.00(003)'!L17,'C_07.00(004)'!L17,'C_07.00(005)'!L17,'C_07.00(006)'!L17,'C_07.00(007)'!L17,'C_07.00(008)'!L17,'C_07.00(009)'!L17,'C_07.00(010)'!L17,'C_07.00(011)'!L17,'C_07.00(012)'!L17,'C_07.00(013)'!L17,'C_07.00(014)'!L17,'C_07.00(015)'!L17,'C_07.00(016)'!L17,'C_07.00(017)'!L17)</f>
        <v>0</v>
      </c>
      <c r="M17" s="65">
        <f>SUM('C_07.00(002)'!M17,'C_07.00(003)'!M17,'C_07.00(004)'!M17,'C_07.00(005)'!M17,'C_07.00(006)'!M17,'C_07.00(007)'!M17,'C_07.00(008)'!M17,'C_07.00(009)'!M17,'C_07.00(010)'!M17,'C_07.00(011)'!M17,'C_07.00(012)'!M17,'C_07.00(013)'!M17,'C_07.00(014)'!M17,'C_07.00(015)'!M17,'C_07.00(016)'!M17,'C_07.00(017)'!M17)</f>
        <v>0</v>
      </c>
      <c r="N17" s="65">
        <f>SUM('C_07.00(002)'!N17,'C_07.00(003)'!N17,'C_07.00(004)'!N17,'C_07.00(005)'!N17,'C_07.00(006)'!N17,'C_07.00(007)'!N17,'C_07.00(008)'!N17,'C_07.00(009)'!N17,'C_07.00(010)'!N17,'C_07.00(011)'!N17,'C_07.00(012)'!N17,'C_07.00(013)'!N17,'C_07.00(014)'!N17,'C_07.00(015)'!N17,'C_07.00(016)'!N17,'C_07.00(017)'!N17)</f>
        <v>0</v>
      </c>
      <c r="O17" s="65">
        <f>SUM('C_07.00(002)'!O17,'C_07.00(003)'!O17,'C_07.00(004)'!O17,'C_07.00(005)'!O17,'C_07.00(006)'!O17,'C_07.00(007)'!O17,'C_07.00(008)'!O17,'C_07.00(009)'!O17,'C_07.00(010)'!O17,'C_07.00(011)'!O17,'C_07.00(012)'!O17,'C_07.00(013)'!O17,'C_07.00(014)'!O17,'C_07.00(015)'!O17,'C_07.00(016)'!O17,'C_07.00(017)'!O17)</f>
        <v>0</v>
      </c>
      <c r="P17" s="65">
        <f>SUM('C_07.00(002)'!P17,'C_07.00(003)'!P17,'C_07.00(004)'!P17,'C_07.00(005)'!P17,'C_07.00(006)'!P17,'C_07.00(007)'!P17,'C_07.00(008)'!P17,'C_07.00(009)'!P17,'C_07.00(010)'!P17,'C_07.00(011)'!P17,'C_07.00(012)'!P17,'C_07.00(013)'!P17,'C_07.00(014)'!P17,'C_07.00(015)'!P17,'C_07.00(016)'!P17,'C_07.00(017)'!P17)</f>
        <v>0</v>
      </c>
      <c r="Q17" s="65">
        <f>SUM('C_07.00(002)'!Q17,'C_07.00(003)'!Q17,'C_07.00(004)'!Q17,'C_07.00(005)'!Q17,'C_07.00(006)'!Q17,'C_07.00(007)'!Q17,'C_07.00(008)'!Q17,'C_07.00(009)'!Q17,'C_07.00(010)'!Q17,'C_07.00(011)'!Q17,'C_07.00(012)'!Q17,'C_07.00(013)'!Q17,'C_07.00(014)'!Q17,'C_07.00(015)'!Q17,'C_07.00(016)'!Q17,'C_07.00(017)'!Q17)</f>
        <v>0</v>
      </c>
      <c r="R17" s="65">
        <f>SUM('C_07.00(002)'!R17,'C_07.00(003)'!R17,'C_07.00(004)'!R17,'C_07.00(005)'!R17,'C_07.00(006)'!R17,'C_07.00(007)'!R17,'C_07.00(008)'!R17,'C_07.00(009)'!R17,'C_07.00(010)'!R17,'C_07.00(011)'!R17,'C_07.00(012)'!R17,'C_07.00(013)'!R17,'C_07.00(014)'!R17,'C_07.00(015)'!R17,'C_07.00(016)'!R17,'C_07.00(017)'!R17)</f>
        <v>0</v>
      </c>
      <c r="S17" s="65">
        <f>SUM('C_07.00(002)'!S17,'C_07.00(003)'!S17,'C_07.00(004)'!S17,'C_07.00(005)'!S17,'C_07.00(006)'!S17,'C_07.00(007)'!S17,'C_07.00(008)'!S17,'C_07.00(009)'!S17,'C_07.00(010)'!S17,'C_07.00(011)'!S17,'C_07.00(012)'!S17,'C_07.00(013)'!S17,'C_07.00(014)'!S17,'C_07.00(015)'!S17,'C_07.00(016)'!S17,'C_07.00(017)'!S17)</f>
        <v>0</v>
      </c>
      <c r="T17" s="65">
        <f>SUM('C_07.00(002)'!T17,'C_07.00(003)'!T17,'C_07.00(004)'!T17,'C_07.00(005)'!T17,'C_07.00(006)'!T17,'C_07.00(007)'!T17,'C_07.00(008)'!T17,'C_07.00(009)'!T17,'C_07.00(010)'!T17,'C_07.00(011)'!T17,'C_07.00(012)'!T17,'C_07.00(013)'!T17,'C_07.00(014)'!T17,'C_07.00(015)'!T17,'C_07.00(016)'!T17,'C_07.00(017)'!T17)</f>
        <v>0</v>
      </c>
      <c r="U17" s="65">
        <f>SUM('C_07.00(002)'!U17,'C_07.00(003)'!U17,'C_07.00(004)'!U17,'C_07.00(005)'!U17,'C_07.00(006)'!U17,'C_07.00(007)'!U17,'C_07.00(008)'!U17,'C_07.00(009)'!U17,'C_07.00(010)'!U17,'C_07.00(011)'!U17,'C_07.00(012)'!U17,'C_07.00(013)'!U17,'C_07.00(014)'!U17,'C_07.00(015)'!U17,'C_07.00(016)'!U17,'C_07.00(017)'!U17)</f>
        <v>0</v>
      </c>
      <c r="V17" s="65">
        <f>SUM('C_07.00(002)'!V17,'C_07.00(003)'!V17,'C_07.00(004)'!V17,'C_07.00(005)'!V17,'C_07.00(006)'!V17,'C_07.00(007)'!V17,'C_07.00(008)'!V17,'C_07.00(009)'!V17,'C_07.00(010)'!V17,'C_07.00(011)'!V17,'C_07.00(012)'!V17,'C_07.00(013)'!V17,'C_07.00(014)'!V17,'C_07.00(015)'!V17,'C_07.00(016)'!V17,'C_07.00(017)'!V17)</f>
        <v>0</v>
      </c>
      <c r="W17" s="65">
        <f>SUM('C_07.00(002)'!W17,'C_07.00(003)'!W17,'C_07.00(004)'!W17,'C_07.00(005)'!W17,'C_07.00(006)'!W17,'C_07.00(007)'!W17,'C_07.00(008)'!W17,'C_07.00(009)'!W17,'C_07.00(010)'!W17,'C_07.00(011)'!W17,'C_07.00(012)'!W17,'C_07.00(013)'!W17,'C_07.00(014)'!W17,'C_07.00(015)'!W17,'C_07.00(016)'!W17,'C_07.00(017)'!W17)</f>
        <v>0</v>
      </c>
      <c r="X17" s="65">
        <f>SUM('C_07.00(002)'!X17,'C_07.00(003)'!X17,'C_07.00(004)'!X17,'C_07.00(005)'!X17,'C_07.00(006)'!X17,'C_07.00(007)'!X17,'C_07.00(008)'!X17,'C_07.00(009)'!X17,'C_07.00(010)'!X17,'C_07.00(011)'!X17,'C_07.00(012)'!X17,'C_07.00(013)'!X17,'C_07.00(014)'!X17,'C_07.00(015)'!X17,'C_07.00(016)'!X17,'C_07.00(017)'!X17)</f>
        <v>0</v>
      </c>
      <c r="Y17" s="65">
        <f>SUM('C_07.00(002)'!Y17,'C_07.00(003)'!Y17,'C_07.00(004)'!Y17,'C_07.00(005)'!Y17,'C_07.00(006)'!Y17,'C_07.00(007)'!Y17,'C_07.00(008)'!Y17,'C_07.00(009)'!Y17,'C_07.00(010)'!Y17,'C_07.00(011)'!Y17,'C_07.00(012)'!Y17,'C_07.00(013)'!Y17,'C_07.00(014)'!Y17,'C_07.00(015)'!Y17,'C_07.00(016)'!Y17,'C_07.00(017)'!Y17)</f>
        <v>0</v>
      </c>
      <c r="Z17" s="65">
        <f>SUM('C_07.00(002)'!Z17,'C_07.00(003)'!Z17,'C_07.00(004)'!Z17,'C_07.00(005)'!Z17,'C_07.00(006)'!Z17,'C_07.00(007)'!Z17,'C_07.00(008)'!Z17,'C_07.00(009)'!Z17,'C_07.00(010)'!Z17,'C_07.00(011)'!Z17,'C_07.00(012)'!Z17,'C_07.00(013)'!Z17,'C_07.00(014)'!Z17,'C_07.00(015)'!Z17,'C_07.00(016)'!Z17,'C_07.00(017)'!Z17)</f>
        <v>0</v>
      </c>
      <c r="AA17" s="65">
        <f>SUM('C_07.00(002)'!AA17,'C_07.00(003)'!AA17,'C_07.00(004)'!AA17,'C_07.00(005)'!AA17,'C_07.00(006)'!AA17,'C_07.00(007)'!AA17,'C_07.00(008)'!AA17,'C_07.00(009)'!AA17,'C_07.00(010)'!AA17,'C_07.00(011)'!AA17,'C_07.00(012)'!AA17,'C_07.00(013)'!AA17,'C_07.00(014)'!AA17,'C_07.00(015)'!AA17,'C_07.00(016)'!AA17,'C_07.00(017)'!AA17)</f>
        <v>0</v>
      </c>
      <c r="AB17" s="66"/>
      <c r="AC17" s="67"/>
    </row>
    <row r="18" spans="1:29" ht="36" customHeight="1">
      <c r="A18" s="14" t="s">
        <v>629</v>
      </c>
      <c r="B18" s="175"/>
      <c r="C18" s="63" t="s">
        <v>38</v>
      </c>
      <c r="D18" s="30" t="s">
        <v>17</v>
      </c>
      <c r="E18" s="47">
        <f>SUM('C_07.00(002)'!E18,'C_07.00(003)'!E18,'C_07.00(004)'!E18,'C_07.00(005)'!E18,'C_07.00(006)'!E18,'C_07.00(007)'!E18,'C_07.00(008)'!E18,'C_07.00(009)'!E18,'C_07.00(010)'!E18,'C_07.00(011)'!E18,'C_07.00(012)'!E18,'C_07.00(013)'!E18,'C_07.00(014)'!E18,'C_07.00(015)'!E18,'C_07.00(016)'!E18,'C_07.00(017)'!E18)</f>
        <v>0</v>
      </c>
      <c r="F18" s="39">
        <f>SUM('C_07.00(002)'!F18,'C_07.00(003)'!F18,'C_07.00(004)'!F18,'C_07.00(005)'!F18,'C_07.00(006)'!F18,'C_07.00(007)'!F18,'C_07.00(008)'!F18,'C_07.00(009)'!F18,'C_07.00(010)'!F18,'C_07.00(011)'!F18,'C_07.00(012)'!F18,'C_07.00(013)'!F18,'C_07.00(014)'!F18,'C_07.00(015)'!F18,'C_07.00(016)'!F18,'C_07.00(017)'!F18)</f>
        <v>0</v>
      </c>
      <c r="G18" s="39">
        <f>SUM('C_07.00(002)'!G18,'C_07.00(003)'!G18,'C_07.00(004)'!G18,'C_07.00(005)'!G18,'C_07.00(006)'!G18,'C_07.00(007)'!G18,'C_07.00(008)'!G18,'C_07.00(009)'!G18,'C_07.00(010)'!G18,'C_07.00(011)'!G18,'C_07.00(012)'!G18,'C_07.00(013)'!G18,'C_07.00(014)'!G18,'C_07.00(015)'!G18,'C_07.00(016)'!G18,'C_07.00(017)'!G18)</f>
        <v>0</v>
      </c>
      <c r="H18" s="39">
        <f>SUM('C_07.00(002)'!H18,'C_07.00(003)'!H18,'C_07.00(004)'!H18,'C_07.00(005)'!H18,'C_07.00(006)'!H18,'C_07.00(007)'!H18,'C_07.00(008)'!H18,'C_07.00(009)'!H18,'C_07.00(010)'!H18,'C_07.00(011)'!H18,'C_07.00(012)'!H18,'C_07.00(013)'!H18,'C_07.00(014)'!H18,'C_07.00(015)'!H18,'C_07.00(016)'!H18,'C_07.00(017)'!H18)</f>
        <v>0</v>
      </c>
      <c r="I18" s="39">
        <f>SUM('C_07.00(002)'!I18,'C_07.00(003)'!I18,'C_07.00(004)'!I18,'C_07.00(005)'!I18,'C_07.00(006)'!I18,'C_07.00(007)'!I18,'C_07.00(008)'!I18,'C_07.00(009)'!I18,'C_07.00(010)'!I18,'C_07.00(011)'!I18,'C_07.00(012)'!I18,'C_07.00(013)'!I18,'C_07.00(014)'!I18,'C_07.00(015)'!I18,'C_07.00(016)'!I18,'C_07.00(017)'!I18)</f>
        <v>0</v>
      </c>
      <c r="J18" s="39">
        <f>SUM('C_07.00(002)'!J18,'C_07.00(003)'!J18,'C_07.00(004)'!J18,'C_07.00(005)'!J18,'C_07.00(006)'!J18,'C_07.00(007)'!J18,'C_07.00(008)'!J18,'C_07.00(009)'!J18,'C_07.00(010)'!J18,'C_07.00(011)'!J18,'C_07.00(012)'!J18,'C_07.00(013)'!J18,'C_07.00(014)'!J18,'C_07.00(015)'!J18,'C_07.00(016)'!J18,'C_07.00(017)'!J18)</f>
        <v>0</v>
      </c>
      <c r="K18" s="39">
        <f>SUM('C_07.00(002)'!K18,'C_07.00(003)'!K18,'C_07.00(004)'!K18,'C_07.00(005)'!K18,'C_07.00(006)'!K18,'C_07.00(007)'!K18,'C_07.00(008)'!K18,'C_07.00(009)'!K18,'C_07.00(010)'!K18,'C_07.00(011)'!K18,'C_07.00(012)'!K18,'C_07.00(013)'!K18,'C_07.00(014)'!K18,'C_07.00(015)'!K18,'C_07.00(016)'!K18,'C_07.00(017)'!K18)</f>
        <v>0</v>
      </c>
      <c r="L18" s="39">
        <f>SUM('C_07.00(002)'!L18,'C_07.00(003)'!L18,'C_07.00(004)'!L18,'C_07.00(005)'!L18,'C_07.00(006)'!L18,'C_07.00(007)'!L18,'C_07.00(008)'!L18,'C_07.00(009)'!L18,'C_07.00(010)'!L18,'C_07.00(011)'!L18,'C_07.00(012)'!L18,'C_07.00(013)'!L18,'C_07.00(014)'!L18,'C_07.00(015)'!L18,'C_07.00(016)'!L18,'C_07.00(017)'!L18)</f>
        <v>0</v>
      </c>
      <c r="M18" s="39">
        <f>SUM('C_07.00(002)'!M18,'C_07.00(003)'!M18,'C_07.00(004)'!M18,'C_07.00(005)'!M18,'C_07.00(006)'!M18,'C_07.00(007)'!M18,'C_07.00(008)'!M18,'C_07.00(009)'!M18,'C_07.00(010)'!M18,'C_07.00(011)'!M18,'C_07.00(012)'!M18,'C_07.00(013)'!M18,'C_07.00(014)'!M18,'C_07.00(015)'!M18,'C_07.00(016)'!M18,'C_07.00(017)'!M18)</f>
        <v>0</v>
      </c>
      <c r="N18" s="39">
        <f>SUM('C_07.00(002)'!N18,'C_07.00(003)'!N18,'C_07.00(004)'!N18,'C_07.00(005)'!N18,'C_07.00(006)'!N18,'C_07.00(007)'!N18,'C_07.00(008)'!N18,'C_07.00(009)'!N18,'C_07.00(010)'!N18,'C_07.00(011)'!N18,'C_07.00(012)'!N18,'C_07.00(013)'!N18,'C_07.00(014)'!N18,'C_07.00(015)'!N18,'C_07.00(016)'!N18,'C_07.00(017)'!N18)</f>
        <v>0</v>
      </c>
      <c r="O18" s="39">
        <f>SUM('C_07.00(002)'!O18,'C_07.00(003)'!O18,'C_07.00(004)'!O18,'C_07.00(005)'!O18,'C_07.00(006)'!O18,'C_07.00(007)'!O18,'C_07.00(008)'!O18,'C_07.00(009)'!O18,'C_07.00(010)'!O18,'C_07.00(011)'!O18,'C_07.00(012)'!O18,'C_07.00(013)'!O18,'C_07.00(014)'!O18,'C_07.00(015)'!O18,'C_07.00(016)'!O18,'C_07.00(017)'!O18)</f>
        <v>0</v>
      </c>
      <c r="P18" s="39">
        <f>SUM('C_07.00(002)'!P18,'C_07.00(003)'!P18,'C_07.00(004)'!P18,'C_07.00(005)'!P18,'C_07.00(006)'!P18,'C_07.00(007)'!P18,'C_07.00(008)'!P18,'C_07.00(009)'!P18,'C_07.00(010)'!P18,'C_07.00(011)'!P18,'C_07.00(012)'!P18,'C_07.00(013)'!P18,'C_07.00(014)'!P18,'C_07.00(015)'!P18,'C_07.00(016)'!P18,'C_07.00(017)'!P18)</f>
        <v>0</v>
      </c>
      <c r="Q18" s="39">
        <f>SUM('C_07.00(002)'!Q18,'C_07.00(003)'!Q18,'C_07.00(004)'!Q18,'C_07.00(005)'!Q18,'C_07.00(006)'!Q18,'C_07.00(007)'!Q18,'C_07.00(008)'!Q18,'C_07.00(009)'!Q18,'C_07.00(010)'!Q18,'C_07.00(011)'!Q18,'C_07.00(012)'!Q18,'C_07.00(013)'!Q18,'C_07.00(014)'!Q18,'C_07.00(015)'!Q18,'C_07.00(016)'!Q18,'C_07.00(017)'!Q18)</f>
        <v>0</v>
      </c>
      <c r="R18" s="39">
        <f>SUM('C_07.00(002)'!R18,'C_07.00(003)'!R18,'C_07.00(004)'!R18,'C_07.00(005)'!R18,'C_07.00(006)'!R18,'C_07.00(007)'!R18,'C_07.00(008)'!R18,'C_07.00(009)'!R18,'C_07.00(010)'!R18,'C_07.00(011)'!R18,'C_07.00(012)'!R18,'C_07.00(013)'!R18,'C_07.00(014)'!R18,'C_07.00(015)'!R18,'C_07.00(016)'!R18,'C_07.00(017)'!R18)</f>
        <v>0</v>
      </c>
      <c r="S18" s="39">
        <f>SUM('C_07.00(002)'!S18,'C_07.00(003)'!S18,'C_07.00(004)'!S18,'C_07.00(005)'!S18,'C_07.00(006)'!S18,'C_07.00(007)'!S18,'C_07.00(008)'!S18,'C_07.00(009)'!S18,'C_07.00(010)'!S18,'C_07.00(011)'!S18,'C_07.00(012)'!S18,'C_07.00(013)'!S18,'C_07.00(014)'!S18,'C_07.00(015)'!S18,'C_07.00(016)'!S18,'C_07.00(017)'!S18)</f>
        <v>0</v>
      </c>
      <c r="T18" s="39">
        <f>SUM('C_07.00(002)'!T18,'C_07.00(003)'!T18,'C_07.00(004)'!T18,'C_07.00(005)'!T18,'C_07.00(006)'!T18,'C_07.00(007)'!T18,'C_07.00(008)'!T18,'C_07.00(009)'!T18,'C_07.00(010)'!T18,'C_07.00(011)'!T18,'C_07.00(012)'!T18,'C_07.00(013)'!T18,'C_07.00(014)'!T18,'C_07.00(015)'!T18,'C_07.00(016)'!T18,'C_07.00(017)'!T18)</f>
        <v>0</v>
      </c>
      <c r="U18" s="39">
        <f>SUM('C_07.00(002)'!U18,'C_07.00(003)'!U18,'C_07.00(004)'!U18,'C_07.00(005)'!U18,'C_07.00(006)'!U18,'C_07.00(007)'!U18,'C_07.00(008)'!U18,'C_07.00(009)'!U18,'C_07.00(010)'!U18,'C_07.00(011)'!U18,'C_07.00(012)'!U18,'C_07.00(013)'!U18,'C_07.00(014)'!U18,'C_07.00(015)'!U18,'C_07.00(016)'!U18,'C_07.00(017)'!U18)</f>
        <v>0</v>
      </c>
      <c r="V18" s="39">
        <f>SUM('C_07.00(002)'!V18,'C_07.00(003)'!V18,'C_07.00(004)'!V18,'C_07.00(005)'!V18,'C_07.00(006)'!V18,'C_07.00(007)'!V18,'C_07.00(008)'!V18,'C_07.00(009)'!V18,'C_07.00(010)'!V18,'C_07.00(011)'!V18,'C_07.00(012)'!V18,'C_07.00(013)'!V18,'C_07.00(014)'!V18,'C_07.00(015)'!V18,'C_07.00(016)'!V18,'C_07.00(017)'!V18)</f>
        <v>0</v>
      </c>
      <c r="W18" s="39">
        <f>SUM('C_07.00(002)'!W18,'C_07.00(003)'!W18,'C_07.00(004)'!W18,'C_07.00(005)'!W18,'C_07.00(006)'!W18,'C_07.00(007)'!W18,'C_07.00(008)'!W18,'C_07.00(009)'!W18,'C_07.00(010)'!W18,'C_07.00(011)'!W18,'C_07.00(012)'!W18,'C_07.00(013)'!W18,'C_07.00(014)'!W18,'C_07.00(015)'!W18,'C_07.00(016)'!W18,'C_07.00(017)'!W18)</f>
        <v>0</v>
      </c>
      <c r="X18" s="39">
        <f>SUM('C_07.00(002)'!X18,'C_07.00(003)'!X18,'C_07.00(004)'!X18,'C_07.00(005)'!X18,'C_07.00(006)'!X18,'C_07.00(007)'!X18,'C_07.00(008)'!X18,'C_07.00(009)'!X18,'C_07.00(010)'!X18,'C_07.00(011)'!X18,'C_07.00(012)'!X18,'C_07.00(013)'!X18,'C_07.00(014)'!X18,'C_07.00(015)'!X18,'C_07.00(016)'!X18,'C_07.00(017)'!X18)</f>
        <v>0</v>
      </c>
      <c r="Y18" s="39">
        <f>SUM('C_07.00(002)'!Y18,'C_07.00(003)'!Y18,'C_07.00(004)'!Y18,'C_07.00(005)'!Y18,'C_07.00(006)'!Y18,'C_07.00(007)'!Y18,'C_07.00(008)'!Y18,'C_07.00(009)'!Y18,'C_07.00(010)'!Y18,'C_07.00(011)'!Y18,'C_07.00(012)'!Y18,'C_07.00(013)'!Y18,'C_07.00(014)'!Y18,'C_07.00(015)'!Y18,'C_07.00(016)'!Y18,'C_07.00(017)'!Y18)</f>
        <v>0</v>
      </c>
      <c r="Z18" s="39">
        <f>SUM('C_07.00(002)'!Z18,'C_07.00(003)'!Z18,'C_07.00(004)'!Z18,'C_07.00(005)'!Z18,'C_07.00(006)'!Z18,'C_07.00(007)'!Z18,'C_07.00(008)'!Z18,'C_07.00(009)'!Z18,'C_07.00(010)'!Z18,'C_07.00(011)'!Z18,'C_07.00(012)'!Z18,'C_07.00(013)'!Z18,'C_07.00(014)'!Z18,'C_07.00(015)'!Z18,'C_07.00(016)'!Z18,'C_07.00(017)'!Z18)</f>
        <v>0</v>
      </c>
      <c r="AA18" s="39">
        <f>SUM('C_07.00(002)'!AA18,'C_07.00(003)'!AA18,'C_07.00(004)'!AA18,'C_07.00(005)'!AA18,'C_07.00(006)'!AA18,'C_07.00(007)'!AA18,'C_07.00(008)'!AA18,'C_07.00(009)'!AA18,'C_07.00(010)'!AA18,'C_07.00(011)'!AA18,'C_07.00(012)'!AA18,'C_07.00(013)'!AA18,'C_07.00(014)'!AA18,'C_07.00(015)'!AA18,'C_07.00(016)'!AA18,'C_07.00(017)'!AA18)</f>
        <v>0</v>
      </c>
      <c r="AB18" s="68"/>
      <c r="AC18" s="69"/>
    </row>
    <row r="19" spans="1:29" ht="36" customHeight="1">
      <c r="B19" s="175"/>
      <c r="C19" s="57" t="s">
        <v>71</v>
      </c>
      <c r="D19" s="58"/>
      <c r="E19" s="59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1"/>
      <c r="AB19" s="61"/>
      <c r="AC19" s="62"/>
    </row>
    <row r="20" spans="1:29" ht="36" customHeight="1">
      <c r="A20" s="14" t="s">
        <v>630</v>
      </c>
      <c r="B20" s="175"/>
      <c r="C20" s="63" t="s">
        <v>30</v>
      </c>
      <c r="D20" s="30" t="s">
        <v>18</v>
      </c>
      <c r="E20" s="39">
        <f>SUM('C_07.00(002)'!E20,'C_07.00(003)'!E20,'C_07.00(004)'!E20,'C_07.00(005)'!E20,'C_07.00(006)'!E20,'C_07.00(007)'!E20,'C_07.00(008)'!E20,'C_07.00(009)'!E20,'C_07.00(010)'!E20,'C_07.00(011)'!E20,'C_07.00(012)'!E20,'C_07.00(013)'!E20,'C_07.00(014)'!E20,'C_07.00(015)'!E20,'C_07.00(016)'!E20,'C_07.00(017)'!E20)</f>
        <v>0</v>
      </c>
      <c r="F20" s="70"/>
      <c r="G20" s="39">
        <f>SUM('C_07.00(002)'!G20,'C_07.00(003)'!G20,'C_07.00(004)'!G20,'C_07.00(005)'!G20,'C_07.00(006)'!G20,'C_07.00(007)'!G20,'C_07.00(008)'!G20,'C_07.00(009)'!G20,'C_07.00(010)'!G20,'C_07.00(011)'!G20,'C_07.00(012)'!G20,'C_07.00(013)'!G20,'C_07.00(014)'!G20,'C_07.00(015)'!G20,'C_07.00(016)'!G20,'C_07.00(017)'!G20)</f>
        <v>0</v>
      </c>
      <c r="H20" s="39">
        <f>SUM('C_07.00(002)'!H20,'C_07.00(003)'!H20,'C_07.00(004)'!H20,'C_07.00(005)'!H20,'C_07.00(006)'!H20,'C_07.00(007)'!H20,'C_07.00(008)'!H20,'C_07.00(009)'!H20,'C_07.00(010)'!H20,'C_07.00(011)'!H20,'C_07.00(012)'!H20,'C_07.00(013)'!H20,'C_07.00(014)'!H20,'C_07.00(015)'!H20,'C_07.00(016)'!H20,'C_07.00(017)'!H20)</f>
        <v>0</v>
      </c>
      <c r="I20" s="39">
        <f>SUM('C_07.00(002)'!I20,'C_07.00(003)'!I20,'C_07.00(004)'!I20,'C_07.00(005)'!I20,'C_07.00(006)'!I20,'C_07.00(007)'!I20,'C_07.00(008)'!I20,'C_07.00(009)'!I20,'C_07.00(010)'!I20,'C_07.00(011)'!I20,'C_07.00(012)'!I20,'C_07.00(013)'!I20,'C_07.00(014)'!I20,'C_07.00(015)'!I20,'C_07.00(016)'!I20,'C_07.00(017)'!I20)</f>
        <v>0</v>
      </c>
      <c r="J20" s="39">
        <f>SUM('C_07.00(002)'!J20,'C_07.00(003)'!J20,'C_07.00(004)'!J20,'C_07.00(005)'!J20,'C_07.00(006)'!J20,'C_07.00(007)'!J20,'C_07.00(008)'!J20,'C_07.00(009)'!J20,'C_07.00(010)'!J20,'C_07.00(011)'!J20,'C_07.00(012)'!J20,'C_07.00(013)'!J20,'C_07.00(014)'!J20,'C_07.00(015)'!J20,'C_07.00(016)'!J20,'C_07.00(017)'!J20)</f>
        <v>0</v>
      </c>
      <c r="K20" s="39">
        <f>SUM('C_07.00(002)'!K20,'C_07.00(003)'!K20,'C_07.00(004)'!K20,'C_07.00(005)'!K20,'C_07.00(006)'!K20,'C_07.00(007)'!K20,'C_07.00(008)'!K20,'C_07.00(009)'!K20,'C_07.00(010)'!K20,'C_07.00(011)'!K20,'C_07.00(012)'!K20,'C_07.00(013)'!K20,'C_07.00(014)'!K20,'C_07.00(015)'!K20,'C_07.00(016)'!K20,'C_07.00(017)'!K20)</f>
        <v>0</v>
      </c>
      <c r="L20" s="39">
        <f>SUM('C_07.00(002)'!L20,'C_07.00(003)'!L20,'C_07.00(004)'!L20,'C_07.00(005)'!L20,'C_07.00(006)'!L20,'C_07.00(007)'!L20,'C_07.00(008)'!L20,'C_07.00(009)'!L20,'C_07.00(010)'!L20,'C_07.00(011)'!L20,'C_07.00(012)'!L20,'C_07.00(013)'!L20,'C_07.00(014)'!L20,'C_07.00(015)'!L20,'C_07.00(016)'!L20,'C_07.00(017)'!L20)</f>
        <v>0</v>
      </c>
      <c r="M20" s="39">
        <f>SUM('C_07.00(002)'!M20,'C_07.00(003)'!M20,'C_07.00(004)'!M20,'C_07.00(005)'!M20,'C_07.00(006)'!M20,'C_07.00(007)'!M20,'C_07.00(008)'!M20,'C_07.00(009)'!M20,'C_07.00(010)'!M20,'C_07.00(011)'!M20,'C_07.00(012)'!M20,'C_07.00(013)'!M20,'C_07.00(014)'!M20,'C_07.00(015)'!M20,'C_07.00(016)'!M20,'C_07.00(017)'!M20)</f>
        <v>0</v>
      </c>
      <c r="N20" s="39">
        <f>SUM('C_07.00(002)'!N20,'C_07.00(003)'!N20,'C_07.00(004)'!N20,'C_07.00(005)'!N20,'C_07.00(006)'!N20,'C_07.00(007)'!N20,'C_07.00(008)'!N20,'C_07.00(009)'!N20,'C_07.00(010)'!N20,'C_07.00(011)'!N20,'C_07.00(012)'!N20,'C_07.00(013)'!N20,'C_07.00(014)'!N20,'C_07.00(015)'!N20,'C_07.00(016)'!N20,'C_07.00(017)'!N20)</f>
        <v>0</v>
      </c>
      <c r="O20" s="39">
        <f>SUM('C_07.00(002)'!O20,'C_07.00(003)'!O20,'C_07.00(004)'!O20,'C_07.00(005)'!O20,'C_07.00(006)'!O20,'C_07.00(007)'!O20,'C_07.00(008)'!O20,'C_07.00(009)'!O20,'C_07.00(010)'!O20,'C_07.00(011)'!O20,'C_07.00(012)'!O20,'C_07.00(013)'!O20,'C_07.00(014)'!O20,'C_07.00(015)'!O20,'C_07.00(016)'!O20,'C_07.00(017)'!O20)</f>
        <v>0</v>
      </c>
      <c r="P20" s="39">
        <f>SUM('C_07.00(002)'!P20,'C_07.00(003)'!P20,'C_07.00(004)'!P20,'C_07.00(005)'!P20,'C_07.00(006)'!P20,'C_07.00(007)'!P20,'C_07.00(008)'!P20,'C_07.00(009)'!P20,'C_07.00(010)'!P20,'C_07.00(011)'!P20,'C_07.00(012)'!P20,'C_07.00(013)'!P20,'C_07.00(014)'!P20,'C_07.00(015)'!P20,'C_07.00(016)'!P20,'C_07.00(017)'!P20)</f>
        <v>0</v>
      </c>
      <c r="Q20" s="39">
        <f>SUM('C_07.00(002)'!Q20,'C_07.00(003)'!Q20,'C_07.00(004)'!Q20,'C_07.00(005)'!Q20,'C_07.00(006)'!Q20,'C_07.00(007)'!Q20,'C_07.00(008)'!Q20,'C_07.00(009)'!Q20,'C_07.00(010)'!Q20,'C_07.00(011)'!Q20,'C_07.00(012)'!Q20,'C_07.00(013)'!Q20,'C_07.00(014)'!Q20,'C_07.00(015)'!Q20,'C_07.00(016)'!Q20,'C_07.00(017)'!Q20)</f>
        <v>0</v>
      </c>
      <c r="R20" s="39">
        <f>SUM('C_07.00(002)'!R20,'C_07.00(003)'!R20,'C_07.00(004)'!R20,'C_07.00(005)'!R20,'C_07.00(006)'!R20,'C_07.00(007)'!R20,'C_07.00(008)'!R20,'C_07.00(009)'!R20,'C_07.00(010)'!R20,'C_07.00(011)'!R20,'C_07.00(012)'!R20,'C_07.00(013)'!R20,'C_07.00(014)'!R20,'C_07.00(015)'!R20,'C_07.00(016)'!R20,'C_07.00(017)'!R20)</f>
        <v>0</v>
      </c>
      <c r="S20" s="39">
        <f>SUM('C_07.00(002)'!S20,'C_07.00(003)'!S20,'C_07.00(004)'!S20,'C_07.00(005)'!S20,'C_07.00(006)'!S20,'C_07.00(007)'!S20,'C_07.00(008)'!S20,'C_07.00(009)'!S20,'C_07.00(010)'!S20,'C_07.00(011)'!S20,'C_07.00(012)'!S20,'C_07.00(013)'!S20,'C_07.00(014)'!S20,'C_07.00(015)'!S20,'C_07.00(016)'!S20,'C_07.00(017)'!S20)</f>
        <v>0</v>
      </c>
      <c r="T20" s="70"/>
      <c r="U20" s="70"/>
      <c r="V20" s="70"/>
      <c r="W20" s="70"/>
      <c r="X20" s="39">
        <f>SUM('C_07.00(002)'!X20,'C_07.00(003)'!X20,'C_07.00(004)'!X20,'C_07.00(005)'!X20,'C_07.00(006)'!X20,'C_07.00(007)'!X20,'C_07.00(008)'!X20,'C_07.00(009)'!X20,'C_07.00(010)'!X20,'C_07.00(011)'!X20,'C_07.00(012)'!X20,'C_07.00(013)'!X20,'C_07.00(014)'!X20,'C_07.00(015)'!X20,'C_07.00(016)'!X20,'C_07.00(017)'!X20)</f>
        <v>0</v>
      </c>
      <c r="Y20" s="39">
        <f>SUM('C_07.00(002)'!Y20,'C_07.00(003)'!Y20,'C_07.00(004)'!Y20,'C_07.00(005)'!Y20,'C_07.00(006)'!Y20,'C_07.00(007)'!Y20,'C_07.00(008)'!Y20,'C_07.00(009)'!Y20,'C_07.00(010)'!Y20,'C_07.00(011)'!Y20,'C_07.00(012)'!Y20,'C_07.00(013)'!Y20,'C_07.00(014)'!Y20,'C_07.00(015)'!Y20,'C_07.00(016)'!Y20,'C_07.00(017)'!Y20)</f>
        <v>0</v>
      </c>
      <c r="Z20" s="39">
        <f>SUM('C_07.00(002)'!Z20,'C_07.00(003)'!Z20,'C_07.00(004)'!Z20,'C_07.00(005)'!Z20,'C_07.00(006)'!Z20,'C_07.00(007)'!Z20,'C_07.00(008)'!Z20,'C_07.00(009)'!Z20,'C_07.00(010)'!Z20,'C_07.00(011)'!Z20,'C_07.00(012)'!Z20,'C_07.00(013)'!Z20,'C_07.00(014)'!Z20,'C_07.00(015)'!Z20,'C_07.00(016)'!Z20,'C_07.00(017)'!Z20)</f>
        <v>0</v>
      </c>
      <c r="AA20" s="39">
        <f>SUM('C_07.00(002)'!AA20,'C_07.00(003)'!AA20,'C_07.00(004)'!AA20,'C_07.00(005)'!AA20,'C_07.00(006)'!AA20,'C_07.00(007)'!AA20,'C_07.00(008)'!AA20,'C_07.00(009)'!AA20,'C_07.00(010)'!AA20,'C_07.00(011)'!AA20,'C_07.00(012)'!AA20,'C_07.00(013)'!AA20,'C_07.00(014)'!AA20,'C_07.00(015)'!AA20,'C_07.00(016)'!AA20,'C_07.00(017)'!AA20)</f>
        <v>0</v>
      </c>
      <c r="AB20" s="68"/>
      <c r="AC20" s="69"/>
    </row>
    <row r="21" spans="1:29" ht="36" customHeight="1">
      <c r="A21" s="14" t="s">
        <v>631</v>
      </c>
      <c r="B21" s="175"/>
      <c r="C21" s="71" t="s">
        <v>62</v>
      </c>
      <c r="D21" s="30" t="s">
        <v>19</v>
      </c>
      <c r="E21" s="39">
        <f>SUM('C_07.00(002)'!E21,'C_07.00(003)'!E21,'C_07.00(004)'!E21,'C_07.00(005)'!E21,'C_07.00(006)'!E21,'C_07.00(007)'!E21,'C_07.00(008)'!E21,'C_07.00(009)'!E21,'C_07.00(010)'!E21,'C_07.00(011)'!E21,'C_07.00(012)'!E21,'C_07.00(013)'!E21,'C_07.00(014)'!E21,'C_07.00(015)'!E21,'C_07.00(016)'!E21,'C_07.00(017)'!E21)</f>
        <v>0</v>
      </c>
      <c r="F21" s="70"/>
      <c r="G21" s="39">
        <f>SUM('C_07.00(002)'!G21,'C_07.00(003)'!G21,'C_07.00(004)'!G21,'C_07.00(005)'!G21,'C_07.00(006)'!G21,'C_07.00(007)'!G21,'C_07.00(008)'!G21,'C_07.00(009)'!G21,'C_07.00(010)'!G21,'C_07.00(011)'!G21,'C_07.00(012)'!G21,'C_07.00(013)'!G21,'C_07.00(014)'!G21,'C_07.00(015)'!G21,'C_07.00(016)'!G21,'C_07.00(017)'!G21)</f>
        <v>0</v>
      </c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39">
        <f>SUM('C_07.00(002)'!X21,'C_07.00(003)'!X21,'C_07.00(004)'!X21,'C_07.00(005)'!X21,'C_07.00(006)'!X21,'C_07.00(007)'!X21,'C_07.00(008)'!X21,'C_07.00(009)'!X21,'C_07.00(010)'!X21,'C_07.00(011)'!X21,'C_07.00(012)'!X21,'C_07.00(013)'!X21,'C_07.00(014)'!X21,'C_07.00(015)'!X21,'C_07.00(016)'!X21,'C_07.00(017)'!X21)</f>
        <v>0</v>
      </c>
      <c r="Y21" s="70"/>
      <c r="Z21" s="70"/>
      <c r="AA21" s="68"/>
      <c r="AB21" s="68"/>
      <c r="AC21" s="69"/>
    </row>
    <row r="22" spans="1:29" ht="36" customHeight="1">
      <c r="A22" s="14" t="s">
        <v>632</v>
      </c>
      <c r="B22" s="175"/>
      <c r="C22" s="63" t="s">
        <v>31</v>
      </c>
      <c r="D22" s="30" t="s">
        <v>0</v>
      </c>
      <c r="E22" s="39">
        <f>SUM('C_07.00(002)'!E22,'C_07.00(003)'!E22,'C_07.00(004)'!E22,'C_07.00(005)'!E22,'C_07.00(006)'!E22,'C_07.00(007)'!E22,'C_07.00(008)'!E22,'C_07.00(009)'!E22,'C_07.00(010)'!E22,'C_07.00(011)'!E22,'C_07.00(012)'!E22,'C_07.00(013)'!E22,'C_07.00(014)'!E22,'C_07.00(015)'!E22,'C_07.00(016)'!E22,'C_07.00(017)'!E22)</f>
        <v>0</v>
      </c>
      <c r="F22" s="70"/>
      <c r="G22" s="39">
        <f>SUM('C_07.00(002)'!G22,'C_07.00(003)'!G22,'C_07.00(004)'!G22,'C_07.00(005)'!G22,'C_07.00(006)'!G22,'C_07.00(007)'!G22,'C_07.00(008)'!G22,'C_07.00(009)'!G22,'C_07.00(010)'!G22,'C_07.00(011)'!G22,'C_07.00(012)'!G22,'C_07.00(013)'!G22,'C_07.00(014)'!G22,'C_07.00(015)'!G22,'C_07.00(016)'!G22,'C_07.00(017)'!G22)</f>
        <v>0</v>
      </c>
      <c r="H22" s="39">
        <f>SUM('C_07.00(002)'!H22,'C_07.00(003)'!H22,'C_07.00(004)'!H22,'C_07.00(005)'!H22,'C_07.00(006)'!H22,'C_07.00(007)'!H22,'C_07.00(008)'!H22,'C_07.00(009)'!H22,'C_07.00(010)'!H22,'C_07.00(011)'!H22,'C_07.00(012)'!H22,'C_07.00(013)'!H22,'C_07.00(014)'!H22,'C_07.00(015)'!H22,'C_07.00(016)'!H22,'C_07.00(017)'!H22)</f>
        <v>0</v>
      </c>
      <c r="I22" s="39">
        <f>SUM('C_07.00(002)'!I22,'C_07.00(003)'!I22,'C_07.00(004)'!I22,'C_07.00(005)'!I22,'C_07.00(006)'!I22,'C_07.00(007)'!I22,'C_07.00(008)'!I22,'C_07.00(009)'!I22,'C_07.00(010)'!I22,'C_07.00(011)'!I22,'C_07.00(012)'!I22,'C_07.00(013)'!I22,'C_07.00(014)'!I22,'C_07.00(015)'!I22,'C_07.00(016)'!I22,'C_07.00(017)'!I22)</f>
        <v>0</v>
      </c>
      <c r="J22" s="39">
        <f>SUM('C_07.00(002)'!J22,'C_07.00(003)'!J22,'C_07.00(004)'!J22,'C_07.00(005)'!J22,'C_07.00(006)'!J22,'C_07.00(007)'!J22,'C_07.00(008)'!J22,'C_07.00(009)'!J22,'C_07.00(010)'!J22,'C_07.00(011)'!J22,'C_07.00(012)'!J22,'C_07.00(013)'!J22,'C_07.00(014)'!J22,'C_07.00(015)'!J22,'C_07.00(016)'!J22,'C_07.00(017)'!J22)</f>
        <v>0</v>
      </c>
      <c r="K22" s="39">
        <f>SUM('C_07.00(002)'!K22,'C_07.00(003)'!K22,'C_07.00(004)'!K22,'C_07.00(005)'!K22,'C_07.00(006)'!K22,'C_07.00(007)'!K22,'C_07.00(008)'!K22,'C_07.00(009)'!K22,'C_07.00(010)'!K22,'C_07.00(011)'!K22,'C_07.00(012)'!K22,'C_07.00(013)'!K22,'C_07.00(014)'!K22,'C_07.00(015)'!K22,'C_07.00(016)'!K22,'C_07.00(017)'!K22)</f>
        <v>0</v>
      </c>
      <c r="L22" s="39">
        <f>SUM('C_07.00(002)'!L22,'C_07.00(003)'!L22,'C_07.00(004)'!L22,'C_07.00(005)'!L22,'C_07.00(006)'!L22,'C_07.00(007)'!L22,'C_07.00(008)'!L22,'C_07.00(009)'!L22,'C_07.00(010)'!L22,'C_07.00(011)'!L22,'C_07.00(012)'!L22,'C_07.00(013)'!L22,'C_07.00(014)'!L22,'C_07.00(015)'!L22,'C_07.00(016)'!L22,'C_07.00(017)'!L22)</f>
        <v>0</v>
      </c>
      <c r="M22" s="39">
        <f>SUM('C_07.00(002)'!M22,'C_07.00(003)'!M22,'C_07.00(004)'!M22,'C_07.00(005)'!M22,'C_07.00(006)'!M22,'C_07.00(007)'!M22,'C_07.00(008)'!M22,'C_07.00(009)'!M22,'C_07.00(010)'!M22,'C_07.00(011)'!M22,'C_07.00(012)'!M22,'C_07.00(013)'!M22,'C_07.00(014)'!M22,'C_07.00(015)'!M22,'C_07.00(016)'!M22,'C_07.00(017)'!M22)</f>
        <v>0</v>
      </c>
      <c r="N22" s="39">
        <f>SUM('C_07.00(002)'!N22,'C_07.00(003)'!N22,'C_07.00(004)'!N22,'C_07.00(005)'!N22,'C_07.00(006)'!N22,'C_07.00(007)'!N22,'C_07.00(008)'!N22,'C_07.00(009)'!N22,'C_07.00(010)'!N22,'C_07.00(011)'!N22,'C_07.00(012)'!N22,'C_07.00(013)'!N22,'C_07.00(014)'!N22,'C_07.00(015)'!N22,'C_07.00(016)'!N22,'C_07.00(017)'!N22)</f>
        <v>0</v>
      </c>
      <c r="O22" s="39">
        <f>SUM('C_07.00(002)'!O22,'C_07.00(003)'!O22,'C_07.00(004)'!O22,'C_07.00(005)'!O22,'C_07.00(006)'!O22,'C_07.00(007)'!O22,'C_07.00(008)'!O22,'C_07.00(009)'!O22,'C_07.00(010)'!O22,'C_07.00(011)'!O22,'C_07.00(012)'!O22,'C_07.00(013)'!O22,'C_07.00(014)'!O22,'C_07.00(015)'!O22,'C_07.00(016)'!O22,'C_07.00(017)'!O22)</f>
        <v>0</v>
      </c>
      <c r="P22" s="39">
        <f>SUM('C_07.00(002)'!P22,'C_07.00(003)'!P22,'C_07.00(004)'!P22,'C_07.00(005)'!P22,'C_07.00(006)'!P22,'C_07.00(007)'!P22,'C_07.00(008)'!P22,'C_07.00(009)'!P22,'C_07.00(010)'!P22,'C_07.00(011)'!P22,'C_07.00(012)'!P22,'C_07.00(013)'!P22,'C_07.00(014)'!P22,'C_07.00(015)'!P22,'C_07.00(016)'!P22,'C_07.00(017)'!P22)</f>
        <v>0</v>
      </c>
      <c r="Q22" s="39">
        <f>SUM('C_07.00(002)'!Q22,'C_07.00(003)'!Q22,'C_07.00(004)'!Q22,'C_07.00(005)'!Q22,'C_07.00(006)'!Q22,'C_07.00(007)'!Q22,'C_07.00(008)'!Q22,'C_07.00(009)'!Q22,'C_07.00(010)'!Q22,'C_07.00(011)'!Q22,'C_07.00(012)'!Q22,'C_07.00(013)'!Q22,'C_07.00(014)'!Q22,'C_07.00(015)'!Q22,'C_07.00(016)'!Q22,'C_07.00(017)'!Q22)</f>
        <v>0</v>
      </c>
      <c r="R22" s="39">
        <f>SUM('C_07.00(002)'!R22,'C_07.00(003)'!R22,'C_07.00(004)'!R22,'C_07.00(005)'!R22,'C_07.00(006)'!R22,'C_07.00(007)'!R22,'C_07.00(008)'!R22,'C_07.00(009)'!R22,'C_07.00(010)'!R22,'C_07.00(011)'!R22,'C_07.00(012)'!R22,'C_07.00(013)'!R22,'C_07.00(014)'!R22,'C_07.00(015)'!R22,'C_07.00(016)'!R22,'C_07.00(017)'!R22)</f>
        <v>0</v>
      </c>
      <c r="S22" s="39">
        <f>SUM('C_07.00(002)'!S22,'C_07.00(003)'!S22,'C_07.00(004)'!S22,'C_07.00(005)'!S22,'C_07.00(006)'!S22,'C_07.00(007)'!S22,'C_07.00(008)'!S22,'C_07.00(009)'!S22,'C_07.00(010)'!S22,'C_07.00(011)'!S22,'C_07.00(012)'!S22,'C_07.00(013)'!S22,'C_07.00(014)'!S22,'C_07.00(015)'!S22,'C_07.00(016)'!S22,'C_07.00(017)'!S22)</f>
        <v>0</v>
      </c>
      <c r="T22" s="70"/>
      <c r="U22" s="70"/>
      <c r="V22" s="70"/>
      <c r="W22" s="70"/>
      <c r="X22" s="39">
        <f>SUM('C_07.00(002)'!X22,'C_07.00(003)'!X22,'C_07.00(004)'!X22,'C_07.00(005)'!X22,'C_07.00(006)'!X22,'C_07.00(007)'!X22,'C_07.00(008)'!X22,'C_07.00(009)'!X22,'C_07.00(010)'!X22,'C_07.00(011)'!X22,'C_07.00(012)'!X22,'C_07.00(013)'!X22,'C_07.00(014)'!X22,'C_07.00(015)'!X22,'C_07.00(016)'!X22,'C_07.00(017)'!X22)</f>
        <v>0</v>
      </c>
      <c r="Y22" s="39">
        <f>SUM('C_07.00(002)'!Y22,'C_07.00(003)'!Y22,'C_07.00(004)'!Y22,'C_07.00(005)'!Y22,'C_07.00(006)'!Y22,'C_07.00(007)'!Y22,'C_07.00(008)'!Y22,'C_07.00(009)'!Y22,'C_07.00(010)'!Y22,'C_07.00(011)'!Y22,'C_07.00(012)'!Y22,'C_07.00(013)'!Y22,'C_07.00(014)'!Y22,'C_07.00(015)'!Y22,'C_07.00(016)'!Y22,'C_07.00(017)'!Y22)</f>
        <v>0</v>
      </c>
      <c r="Z22" s="39">
        <f>SUM('C_07.00(002)'!Z22,'C_07.00(003)'!Z22,'C_07.00(004)'!Z22,'C_07.00(005)'!Z22,'C_07.00(006)'!Z22,'C_07.00(007)'!Z22,'C_07.00(008)'!Z22,'C_07.00(009)'!Z22,'C_07.00(010)'!Z22,'C_07.00(011)'!Z22,'C_07.00(012)'!Z22,'C_07.00(013)'!Z22,'C_07.00(014)'!Z22,'C_07.00(015)'!Z22,'C_07.00(016)'!Z22,'C_07.00(017)'!Z22)</f>
        <v>0</v>
      </c>
      <c r="AA22" s="39">
        <f>SUM('C_07.00(002)'!AA22,'C_07.00(003)'!AA22,'C_07.00(004)'!AA22,'C_07.00(005)'!AA22,'C_07.00(006)'!AA22,'C_07.00(007)'!AA22,'C_07.00(008)'!AA22,'C_07.00(009)'!AA22,'C_07.00(010)'!AA22,'C_07.00(011)'!AA22,'C_07.00(012)'!AA22,'C_07.00(013)'!AA22,'C_07.00(014)'!AA22,'C_07.00(015)'!AA22,'C_07.00(016)'!AA22,'C_07.00(017)'!AA22)</f>
        <v>0</v>
      </c>
      <c r="AB22" s="68"/>
      <c r="AC22" s="69"/>
    </row>
    <row r="23" spans="1:29" ht="36" customHeight="1">
      <c r="A23" s="14" t="s">
        <v>633</v>
      </c>
      <c r="B23" s="175"/>
      <c r="C23" s="71" t="s">
        <v>62</v>
      </c>
      <c r="D23" s="30" t="s">
        <v>1</v>
      </c>
      <c r="E23" s="39">
        <f>SUM('C_07.00(002)'!E23,'C_07.00(003)'!E23,'C_07.00(004)'!E23,'C_07.00(005)'!E23,'C_07.00(006)'!E23,'C_07.00(007)'!E23,'C_07.00(008)'!E23,'C_07.00(009)'!E23,'C_07.00(010)'!E23,'C_07.00(011)'!E23,'C_07.00(012)'!E23,'C_07.00(013)'!E23,'C_07.00(014)'!E23,'C_07.00(015)'!E23,'C_07.00(016)'!E23,'C_07.00(017)'!E23)</f>
        <v>0</v>
      </c>
      <c r="F23" s="70"/>
      <c r="G23" s="39">
        <f>SUM('C_07.00(002)'!G23,'C_07.00(003)'!G23,'C_07.00(004)'!G23,'C_07.00(005)'!G23,'C_07.00(006)'!G23,'C_07.00(007)'!G23,'C_07.00(008)'!G23,'C_07.00(009)'!G23,'C_07.00(010)'!G23,'C_07.00(011)'!G23,'C_07.00(012)'!G23,'C_07.00(013)'!G23,'C_07.00(014)'!G23,'C_07.00(015)'!G23,'C_07.00(016)'!G23,'C_07.00(017)'!G23)</f>
        <v>0</v>
      </c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39">
        <f>SUM('C_07.00(002)'!X23,'C_07.00(003)'!X23,'C_07.00(004)'!X23,'C_07.00(005)'!X23,'C_07.00(006)'!X23,'C_07.00(007)'!X23,'C_07.00(008)'!X23,'C_07.00(009)'!X23,'C_07.00(010)'!X23,'C_07.00(011)'!X23,'C_07.00(012)'!X23,'C_07.00(013)'!X23,'C_07.00(014)'!X23,'C_07.00(015)'!X23,'C_07.00(016)'!X23,'C_07.00(017)'!X23)</f>
        <v>0</v>
      </c>
      <c r="Y23" s="70"/>
      <c r="Z23" s="70"/>
      <c r="AA23" s="68"/>
      <c r="AB23" s="68"/>
      <c r="AC23" s="69"/>
    </row>
    <row r="24" spans="1:29" ht="36" customHeight="1">
      <c r="A24" s="14" t="s">
        <v>634</v>
      </c>
      <c r="B24" s="175"/>
      <c r="C24" s="72" t="s">
        <v>32</v>
      </c>
      <c r="D24" s="30" t="s">
        <v>2</v>
      </c>
      <c r="E24" s="39">
        <f>SUM('C_07.00(002)'!E24,'C_07.00(003)'!E24,'C_07.00(004)'!E24,'C_07.00(005)'!E24,'C_07.00(006)'!E24,'C_07.00(007)'!E24,'C_07.00(008)'!E24,'C_07.00(009)'!E24,'C_07.00(010)'!E24,'C_07.00(011)'!E24,'C_07.00(012)'!E24,'C_07.00(013)'!E24,'C_07.00(014)'!E24,'C_07.00(015)'!E24,'C_07.00(016)'!E24,'C_07.00(017)'!E24)</f>
        <v>0</v>
      </c>
      <c r="F24" s="70"/>
      <c r="G24" s="39">
        <f>SUM('C_07.00(002)'!G24,'C_07.00(003)'!G24,'C_07.00(004)'!G24,'C_07.00(005)'!G24,'C_07.00(006)'!G24,'C_07.00(007)'!G24,'C_07.00(008)'!G24,'C_07.00(009)'!G24,'C_07.00(010)'!G24,'C_07.00(011)'!G24,'C_07.00(012)'!G24,'C_07.00(013)'!G24,'C_07.00(014)'!G24,'C_07.00(015)'!G24,'C_07.00(016)'!G24,'C_07.00(017)'!G24)</f>
        <v>0</v>
      </c>
      <c r="H24" s="39">
        <f>SUM('C_07.00(002)'!H24,'C_07.00(003)'!H24,'C_07.00(004)'!H24,'C_07.00(005)'!H24,'C_07.00(006)'!H24,'C_07.00(007)'!H24,'C_07.00(008)'!H24,'C_07.00(009)'!H24,'C_07.00(010)'!H24,'C_07.00(011)'!H24,'C_07.00(012)'!H24,'C_07.00(013)'!H24,'C_07.00(014)'!H24,'C_07.00(015)'!H24,'C_07.00(016)'!H24,'C_07.00(017)'!H24)</f>
        <v>0</v>
      </c>
      <c r="I24" s="39">
        <f>SUM('C_07.00(002)'!I24,'C_07.00(003)'!I24,'C_07.00(004)'!I24,'C_07.00(005)'!I24,'C_07.00(006)'!I24,'C_07.00(007)'!I24,'C_07.00(008)'!I24,'C_07.00(009)'!I24,'C_07.00(010)'!I24,'C_07.00(011)'!I24,'C_07.00(012)'!I24,'C_07.00(013)'!I24,'C_07.00(014)'!I24,'C_07.00(015)'!I24,'C_07.00(016)'!I24,'C_07.00(017)'!I24)</f>
        <v>0</v>
      </c>
      <c r="J24" s="39">
        <f>SUM('C_07.00(002)'!J24,'C_07.00(003)'!J24,'C_07.00(004)'!J24,'C_07.00(005)'!J24,'C_07.00(006)'!J24,'C_07.00(007)'!J24,'C_07.00(008)'!J24,'C_07.00(009)'!J24,'C_07.00(010)'!J24,'C_07.00(011)'!J24,'C_07.00(012)'!J24,'C_07.00(013)'!J24,'C_07.00(014)'!J24,'C_07.00(015)'!J24,'C_07.00(016)'!J24,'C_07.00(017)'!J24)</f>
        <v>0</v>
      </c>
      <c r="K24" s="39">
        <f>SUM('C_07.00(002)'!K24,'C_07.00(003)'!K24,'C_07.00(004)'!K24,'C_07.00(005)'!K24,'C_07.00(006)'!K24,'C_07.00(007)'!K24,'C_07.00(008)'!K24,'C_07.00(009)'!K24,'C_07.00(010)'!K24,'C_07.00(011)'!K24,'C_07.00(012)'!K24,'C_07.00(013)'!K24,'C_07.00(014)'!K24,'C_07.00(015)'!K24,'C_07.00(016)'!K24,'C_07.00(017)'!K24)</f>
        <v>0</v>
      </c>
      <c r="L24" s="39">
        <f>SUM('C_07.00(002)'!L24,'C_07.00(003)'!L24,'C_07.00(004)'!L24,'C_07.00(005)'!L24,'C_07.00(006)'!L24,'C_07.00(007)'!L24,'C_07.00(008)'!L24,'C_07.00(009)'!L24,'C_07.00(010)'!L24,'C_07.00(011)'!L24,'C_07.00(012)'!L24,'C_07.00(013)'!L24,'C_07.00(014)'!L24,'C_07.00(015)'!L24,'C_07.00(016)'!L24,'C_07.00(017)'!L24)</f>
        <v>0</v>
      </c>
      <c r="M24" s="39">
        <f>SUM('C_07.00(002)'!M24,'C_07.00(003)'!M24,'C_07.00(004)'!M24,'C_07.00(005)'!M24,'C_07.00(006)'!M24,'C_07.00(007)'!M24,'C_07.00(008)'!M24,'C_07.00(009)'!M24,'C_07.00(010)'!M24,'C_07.00(011)'!M24,'C_07.00(012)'!M24,'C_07.00(013)'!M24,'C_07.00(014)'!M24,'C_07.00(015)'!M24,'C_07.00(016)'!M24,'C_07.00(017)'!M24)</f>
        <v>0</v>
      </c>
      <c r="N24" s="39">
        <f>SUM('C_07.00(002)'!N24,'C_07.00(003)'!N24,'C_07.00(004)'!N24,'C_07.00(005)'!N24,'C_07.00(006)'!N24,'C_07.00(007)'!N24,'C_07.00(008)'!N24,'C_07.00(009)'!N24,'C_07.00(010)'!N24,'C_07.00(011)'!N24,'C_07.00(012)'!N24,'C_07.00(013)'!N24,'C_07.00(014)'!N24,'C_07.00(015)'!N24,'C_07.00(016)'!N24,'C_07.00(017)'!N24)</f>
        <v>0</v>
      </c>
      <c r="O24" s="39">
        <f>SUM('C_07.00(002)'!O24,'C_07.00(003)'!O24,'C_07.00(004)'!O24,'C_07.00(005)'!O24,'C_07.00(006)'!O24,'C_07.00(007)'!O24,'C_07.00(008)'!O24,'C_07.00(009)'!O24,'C_07.00(010)'!O24,'C_07.00(011)'!O24,'C_07.00(012)'!O24,'C_07.00(013)'!O24,'C_07.00(014)'!O24,'C_07.00(015)'!O24,'C_07.00(016)'!O24,'C_07.00(017)'!O24)</f>
        <v>0</v>
      </c>
      <c r="P24" s="39">
        <f>SUM('C_07.00(002)'!P24,'C_07.00(003)'!P24,'C_07.00(004)'!P24,'C_07.00(005)'!P24,'C_07.00(006)'!P24,'C_07.00(007)'!P24,'C_07.00(008)'!P24,'C_07.00(009)'!P24,'C_07.00(010)'!P24,'C_07.00(011)'!P24,'C_07.00(012)'!P24,'C_07.00(013)'!P24,'C_07.00(014)'!P24,'C_07.00(015)'!P24,'C_07.00(016)'!P24,'C_07.00(017)'!P24)</f>
        <v>0</v>
      </c>
      <c r="Q24" s="39">
        <f>SUM('C_07.00(002)'!Q24,'C_07.00(003)'!Q24,'C_07.00(004)'!Q24,'C_07.00(005)'!Q24,'C_07.00(006)'!Q24,'C_07.00(007)'!Q24,'C_07.00(008)'!Q24,'C_07.00(009)'!Q24,'C_07.00(010)'!Q24,'C_07.00(011)'!Q24,'C_07.00(012)'!Q24,'C_07.00(013)'!Q24,'C_07.00(014)'!Q24,'C_07.00(015)'!Q24,'C_07.00(016)'!Q24,'C_07.00(017)'!Q24)</f>
        <v>0</v>
      </c>
      <c r="R24" s="39">
        <f>SUM('C_07.00(002)'!R24,'C_07.00(003)'!R24,'C_07.00(004)'!R24,'C_07.00(005)'!R24,'C_07.00(006)'!R24,'C_07.00(007)'!R24,'C_07.00(008)'!R24,'C_07.00(009)'!R24,'C_07.00(010)'!R24,'C_07.00(011)'!R24,'C_07.00(012)'!R24,'C_07.00(013)'!R24,'C_07.00(014)'!R24,'C_07.00(015)'!R24,'C_07.00(016)'!R24,'C_07.00(017)'!R24)</f>
        <v>0</v>
      </c>
      <c r="S24" s="39">
        <f>SUM('C_07.00(002)'!S24,'C_07.00(003)'!S24,'C_07.00(004)'!S24,'C_07.00(005)'!S24,'C_07.00(006)'!S24,'C_07.00(007)'!S24,'C_07.00(008)'!S24,'C_07.00(009)'!S24,'C_07.00(010)'!S24,'C_07.00(011)'!S24,'C_07.00(012)'!S24,'C_07.00(013)'!S24,'C_07.00(014)'!S24,'C_07.00(015)'!S24,'C_07.00(016)'!S24,'C_07.00(017)'!S24)</f>
        <v>0</v>
      </c>
      <c r="T24" s="70"/>
      <c r="U24" s="70"/>
      <c r="V24" s="70"/>
      <c r="W24" s="70"/>
      <c r="X24" s="39">
        <f>SUM('C_07.00(002)'!X24,'C_07.00(003)'!X24,'C_07.00(004)'!X24,'C_07.00(005)'!X24,'C_07.00(006)'!X24,'C_07.00(007)'!X24,'C_07.00(008)'!X24,'C_07.00(009)'!X24,'C_07.00(010)'!X24,'C_07.00(011)'!X24,'C_07.00(012)'!X24,'C_07.00(013)'!X24,'C_07.00(014)'!X24,'C_07.00(015)'!X24,'C_07.00(016)'!X24,'C_07.00(017)'!X24)</f>
        <v>0</v>
      </c>
      <c r="Y24" s="39">
        <f>SUM('C_07.00(002)'!Y24,'C_07.00(003)'!Y24,'C_07.00(004)'!Y24,'C_07.00(005)'!Y24,'C_07.00(006)'!Y24,'C_07.00(007)'!Y24,'C_07.00(008)'!Y24,'C_07.00(009)'!Y24,'C_07.00(010)'!Y24,'C_07.00(011)'!Y24,'C_07.00(012)'!Y24,'C_07.00(013)'!Y24,'C_07.00(014)'!Y24,'C_07.00(015)'!Y24,'C_07.00(016)'!Y24,'C_07.00(017)'!Y24)</f>
        <v>0</v>
      </c>
      <c r="Z24" s="39">
        <f>SUM('C_07.00(002)'!Z24,'C_07.00(003)'!Z24,'C_07.00(004)'!Z24,'C_07.00(005)'!Z24,'C_07.00(006)'!Z24,'C_07.00(007)'!Z24,'C_07.00(008)'!Z24,'C_07.00(009)'!Z24,'C_07.00(010)'!Z24,'C_07.00(011)'!Z24,'C_07.00(012)'!Z24,'C_07.00(013)'!Z24,'C_07.00(014)'!Z24,'C_07.00(015)'!Z24,'C_07.00(016)'!Z24,'C_07.00(017)'!Z24)</f>
        <v>0</v>
      </c>
      <c r="AA24" s="39">
        <f>SUM('C_07.00(002)'!AA24,'C_07.00(003)'!AA24,'C_07.00(004)'!AA24,'C_07.00(005)'!AA24,'C_07.00(006)'!AA24,'C_07.00(007)'!AA24,'C_07.00(008)'!AA24,'C_07.00(009)'!AA24,'C_07.00(010)'!AA24,'C_07.00(011)'!AA24,'C_07.00(012)'!AA24,'C_07.00(013)'!AA24,'C_07.00(014)'!AA24,'C_07.00(015)'!AA24,'C_07.00(016)'!AA24,'C_07.00(017)'!AA24)</f>
        <v>0</v>
      </c>
      <c r="AB24" s="68"/>
      <c r="AC24" s="69"/>
    </row>
    <row r="25" spans="1:29" ht="36" customHeight="1">
      <c r="A25" s="14"/>
      <c r="B25" s="175"/>
      <c r="C25" s="57" t="s">
        <v>72</v>
      </c>
      <c r="D25" s="58"/>
      <c r="E25" s="59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1"/>
      <c r="AB25" s="61"/>
      <c r="AC25" s="62"/>
    </row>
    <row r="26" spans="1:29" ht="36" customHeight="1">
      <c r="A26" s="14" t="s">
        <v>635</v>
      </c>
      <c r="B26" s="175"/>
      <c r="C26" s="73">
        <v>0</v>
      </c>
      <c r="D26" s="30" t="s">
        <v>3</v>
      </c>
      <c r="E26" s="39">
        <f>SUM('C_07.00(002)'!E26,'C_07.00(003)'!E26,'C_07.00(004)'!E26,'C_07.00(005)'!E26,'C_07.00(006)'!E26,'C_07.00(007)'!E26,'C_07.00(008)'!E26,'C_07.00(009)'!E26,'C_07.00(010)'!E26,'C_07.00(011)'!E26,'C_07.00(012)'!E26,'C_07.00(013)'!E26,'C_07.00(014)'!E26,'C_07.00(015)'!E26,'C_07.00(016)'!E26,'C_07.00(017)'!E26)</f>
        <v>0</v>
      </c>
      <c r="F26" s="70"/>
      <c r="G26" s="39">
        <f>SUM('C_07.00(002)'!G26,'C_07.00(003)'!G26,'C_07.00(004)'!G26,'C_07.00(005)'!G26,'C_07.00(006)'!G26,'C_07.00(007)'!G26,'C_07.00(008)'!G26,'C_07.00(009)'!G26,'C_07.00(010)'!G26,'C_07.00(011)'!G26,'C_07.00(012)'!G26,'C_07.00(013)'!G26,'C_07.00(014)'!G26,'C_07.00(015)'!G26,'C_07.00(016)'!G26,'C_07.00(017)'!G26)</f>
        <v>0</v>
      </c>
      <c r="H26" s="39">
        <f>SUM('C_07.00(002)'!H26,'C_07.00(003)'!H26,'C_07.00(004)'!H26,'C_07.00(005)'!H26,'C_07.00(006)'!H26,'C_07.00(007)'!H26,'C_07.00(008)'!H26,'C_07.00(009)'!H26,'C_07.00(010)'!H26,'C_07.00(011)'!H26,'C_07.00(012)'!H26,'C_07.00(013)'!H26,'C_07.00(014)'!H26,'C_07.00(015)'!H26,'C_07.00(016)'!H26,'C_07.00(017)'!H26)</f>
        <v>0</v>
      </c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39">
        <f>SUM('C_07.00(002)'!S26,'C_07.00(003)'!S26,'C_07.00(004)'!S26,'C_07.00(005)'!S26,'C_07.00(006)'!S26,'C_07.00(007)'!S26,'C_07.00(008)'!S26,'C_07.00(009)'!S26,'C_07.00(010)'!S26,'C_07.00(011)'!S26,'C_07.00(012)'!S26,'C_07.00(013)'!S26,'C_07.00(014)'!S26,'C_07.00(015)'!S26,'C_07.00(016)'!S26,'C_07.00(017)'!S26)</f>
        <v>0</v>
      </c>
      <c r="T26" s="39">
        <f>SUM('C_07.00(002)'!T26,'C_07.00(003)'!T26,'C_07.00(004)'!T26,'C_07.00(005)'!T26,'C_07.00(006)'!T26,'C_07.00(007)'!T26,'C_07.00(008)'!T26,'C_07.00(009)'!T26,'C_07.00(010)'!T26,'C_07.00(011)'!T26,'C_07.00(012)'!T26,'C_07.00(013)'!T26,'C_07.00(014)'!T26,'C_07.00(015)'!T26,'C_07.00(016)'!T26,'C_07.00(017)'!T26)</f>
        <v>0</v>
      </c>
      <c r="U26" s="39">
        <f>SUM('C_07.00(002)'!U26,'C_07.00(003)'!U26,'C_07.00(004)'!U26,'C_07.00(005)'!U26,'C_07.00(006)'!U26,'C_07.00(007)'!U26,'C_07.00(008)'!U26,'C_07.00(009)'!U26,'C_07.00(010)'!U26,'C_07.00(011)'!U26,'C_07.00(012)'!U26,'C_07.00(013)'!U26,'C_07.00(014)'!U26,'C_07.00(015)'!U26,'C_07.00(016)'!U26,'C_07.00(017)'!U26)</f>
        <v>0</v>
      </c>
      <c r="V26" s="39">
        <f>SUM('C_07.00(002)'!V26,'C_07.00(003)'!V26,'C_07.00(004)'!V26,'C_07.00(005)'!V26,'C_07.00(006)'!V26,'C_07.00(007)'!V26,'C_07.00(008)'!V26,'C_07.00(009)'!V26,'C_07.00(010)'!V26,'C_07.00(011)'!V26,'C_07.00(012)'!V26,'C_07.00(013)'!V26,'C_07.00(014)'!V26,'C_07.00(015)'!V26,'C_07.00(016)'!V26,'C_07.00(017)'!V26)</f>
        <v>0</v>
      </c>
      <c r="W26" s="39">
        <f>SUM('C_07.00(002)'!W26,'C_07.00(003)'!W26,'C_07.00(004)'!W26,'C_07.00(005)'!W26,'C_07.00(006)'!W26,'C_07.00(007)'!W26,'C_07.00(008)'!W26,'C_07.00(009)'!W26,'C_07.00(010)'!W26,'C_07.00(011)'!W26,'C_07.00(012)'!W26,'C_07.00(013)'!W26,'C_07.00(014)'!W26,'C_07.00(015)'!W26,'C_07.00(016)'!W26,'C_07.00(017)'!W26)</f>
        <v>0</v>
      </c>
      <c r="X26" s="39">
        <f>SUM('C_07.00(002)'!X26,'C_07.00(003)'!X26,'C_07.00(004)'!X26,'C_07.00(005)'!X26,'C_07.00(006)'!X26,'C_07.00(007)'!X26,'C_07.00(008)'!X26,'C_07.00(009)'!X26,'C_07.00(010)'!X26,'C_07.00(011)'!X26,'C_07.00(012)'!X26,'C_07.00(013)'!X26,'C_07.00(014)'!X26,'C_07.00(015)'!X26,'C_07.00(016)'!X26,'C_07.00(017)'!X26)</f>
        <v>0</v>
      </c>
      <c r="Y26" s="39">
        <f>SUM('C_07.00(002)'!Y26,'C_07.00(003)'!Y26,'C_07.00(004)'!Y26,'C_07.00(005)'!Y26,'C_07.00(006)'!Y26,'C_07.00(007)'!Y26,'C_07.00(008)'!Y26,'C_07.00(009)'!Y26,'C_07.00(010)'!Y26,'C_07.00(011)'!Y26,'C_07.00(012)'!Y26,'C_07.00(013)'!Y26,'C_07.00(014)'!Y26,'C_07.00(015)'!Y26,'C_07.00(016)'!Y26,'C_07.00(017)'!Y26)</f>
        <v>0</v>
      </c>
      <c r="Z26" s="39">
        <f>SUM('C_07.00(002)'!Z26,'C_07.00(003)'!Z26,'C_07.00(004)'!Z26,'C_07.00(005)'!Z26,'C_07.00(006)'!Z26,'C_07.00(007)'!Z26,'C_07.00(008)'!Z26,'C_07.00(009)'!Z26,'C_07.00(010)'!Z26,'C_07.00(011)'!Z26,'C_07.00(012)'!Z26,'C_07.00(013)'!Z26,'C_07.00(014)'!Z26,'C_07.00(015)'!Z26,'C_07.00(016)'!Z26,'C_07.00(017)'!Z26)</f>
        <v>0</v>
      </c>
      <c r="AA26" s="39">
        <f>SUM('C_07.00(002)'!AA26,'C_07.00(003)'!AA26,'C_07.00(004)'!AA26,'C_07.00(005)'!AA26,'C_07.00(006)'!AA26,'C_07.00(007)'!AA26,'C_07.00(008)'!AA26,'C_07.00(009)'!AA26,'C_07.00(010)'!AA26,'C_07.00(011)'!AA26,'C_07.00(012)'!AA26,'C_07.00(013)'!AA26,'C_07.00(014)'!AA26,'C_07.00(015)'!AA26,'C_07.00(016)'!AA26,'C_07.00(017)'!AA26)</f>
        <v>0</v>
      </c>
      <c r="AB26" s="39">
        <f>SUM('C_07.00(002)'!AB26,'C_07.00(003)'!AB26,'C_07.00(004)'!AB26,'C_07.00(005)'!AB26,'C_07.00(006)'!AB26,'C_07.00(007)'!AB26,'C_07.00(008)'!AB26,'C_07.00(009)'!AB26,'C_07.00(010)'!AB26,'C_07.00(011)'!AB26,'C_07.00(012)'!AB26,'C_07.00(013)'!AB26,'C_07.00(014)'!AB26,'C_07.00(015)'!AB26,'C_07.00(016)'!AB26,'C_07.00(017)'!AB26)</f>
        <v>0</v>
      </c>
      <c r="AC26" s="74">
        <f>SUM('C_07.00(002)'!AC26,'C_07.00(003)'!AC26,'C_07.00(004)'!AC26,'C_07.00(005)'!AC26,'C_07.00(006)'!AC26,'C_07.00(007)'!AC26,'C_07.00(008)'!AC26,'C_07.00(009)'!AC26,'C_07.00(010)'!AC26,'C_07.00(011)'!AC26,'C_07.00(012)'!AC26,'C_07.00(013)'!AC26,'C_07.00(014)'!AC26,'C_07.00(015)'!AC26,'C_07.00(016)'!AC26,'C_07.00(017)'!AC26)</f>
        <v>0</v>
      </c>
    </row>
    <row r="27" spans="1:29" ht="36" customHeight="1">
      <c r="A27" s="14" t="s">
        <v>636</v>
      </c>
      <c r="B27" s="175"/>
      <c r="C27" s="73">
        <v>0.02</v>
      </c>
      <c r="D27" s="30" t="s">
        <v>4</v>
      </c>
      <c r="E27" s="39">
        <f>SUM('C_07.00(002)'!E27,'C_07.00(003)'!E27,'C_07.00(004)'!E27,'C_07.00(005)'!E27,'C_07.00(006)'!E27,'C_07.00(007)'!E27,'C_07.00(008)'!E27,'C_07.00(009)'!E27,'C_07.00(010)'!E27,'C_07.00(011)'!E27,'C_07.00(012)'!E27,'C_07.00(013)'!E27,'C_07.00(014)'!E27,'C_07.00(015)'!E27,'C_07.00(016)'!E27,'C_07.00(017)'!E27)</f>
        <v>0</v>
      </c>
      <c r="F27" s="70"/>
      <c r="G27" s="39">
        <f>SUM('C_07.00(002)'!G27,'C_07.00(003)'!G27,'C_07.00(004)'!G27,'C_07.00(005)'!G27,'C_07.00(006)'!G27,'C_07.00(007)'!G27,'C_07.00(008)'!G27,'C_07.00(009)'!G27,'C_07.00(010)'!G27,'C_07.00(011)'!G27,'C_07.00(012)'!G27,'C_07.00(013)'!G27,'C_07.00(014)'!G27,'C_07.00(015)'!G27,'C_07.00(016)'!G27,'C_07.00(017)'!G27)</f>
        <v>0</v>
      </c>
      <c r="H27" s="39">
        <f>SUM('C_07.00(002)'!H27,'C_07.00(003)'!H27,'C_07.00(004)'!H27,'C_07.00(005)'!H27,'C_07.00(006)'!H27,'C_07.00(007)'!H27,'C_07.00(008)'!H27,'C_07.00(009)'!H27,'C_07.00(010)'!H27,'C_07.00(011)'!H27,'C_07.00(012)'!H27,'C_07.00(013)'!H27,'C_07.00(014)'!H27,'C_07.00(015)'!H27,'C_07.00(016)'!H27,'C_07.00(017)'!H27)</f>
        <v>0</v>
      </c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39">
        <f>SUM('C_07.00(002)'!S27,'C_07.00(003)'!S27,'C_07.00(004)'!S27,'C_07.00(005)'!S27,'C_07.00(006)'!S27,'C_07.00(007)'!S27,'C_07.00(008)'!S27,'C_07.00(009)'!S27,'C_07.00(010)'!S27,'C_07.00(011)'!S27,'C_07.00(012)'!S27,'C_07.00(013)'!S27,'C_07.00(014)'!S27,'C_07.00(015)'!S27,'C_07.00(016)'!S27,'C_07.00(017)'!S27)</f>
        <v>0</v>
      </c>
      <c r="T27" s="39">
        <f>SUM('C_07.00(002)'!T27,'C_07.00(003)'!T27,'C_07.00(004)'!T27,'C_07.00(005)'!T27,'C_07.00(006)'!T27,'C_07.00(007)'!T27,'C_07.00(008)'!T27,'C_07.00(009)'!T27,'C_07.00(010)'!T27,'C_07.00(011)'!T27,'C_07.00(012)'!T27,'C_07.00(013)'!T27,'C_07.00(014)'!T27,'C_07.00(015)'!T27,'C_07.00(016)'!T27,'C_07.00(017)'!T27)</f>
        <v>0</v>
      </c>
      <c r="U27" s="39">
        <f>SUM('C_07.00(002)'!U27,'C_07.00(003)'!U27,'C_07.00(004)'!U27,'C_07.00(005)'!U27,'C_07.00(006)'!U27,'C_07.00(007)'!U27,'C_07.00(008)'!U27,'C_07.00(009)'!U27,'C_07.00(010)'!U27,'C_07.00(011)'!U27,'C_07.00(012)'!U27,'C_07.00(013)'!U27,'C_07.00(014)'!U27,'C_07.00(015)'!U27,'C_07.00(016)'!U27,'C_07.00(017)'!U27)</f>
        <v>0</v>
      </c>
      <c r="V27" s="39">
        <f>SUM('C_07.00(002)'!V27,'C_07.00(003)'!V27,'C_07.00(004)'!V27,'C_07.00(005)'!V27,'C_07.00(006)'!V27,'C_07.00(007)'!V27,'C_07.00(008)'!V27,'C_07.00(009)'!V27,'C_07.00(010)'!V27,'C_07.00(011)'!V27,'C_07.00(012)'!V27,'C_07.00(013)'!V27,'C_07.00(014)'!V27,'C_07.00(015)'!V27,'C_07.00(016)'!V27,'C_07.00(017)'!V27)</f>
        <v>0</v>
      </c>
      <c r="W27" s="39">
        <f>SUM('C_07.00(002)'!W27,'C_07.00(003)'!W27,'C_07.00(004)'!W27,'C_07.00(005)'!W27,'C_07.00(006)'!W27,'C_07.00(007)'!W27,'C_07.00(008)'!W27,'C_07.00(009)'!W27,'C_07.00(010)'!W27,'C_07.00(011)'!W27,'C_07.00(012)'!W27,'C_07.00(013)'!W27,'C_07.00(014)'!W27,'C_07.00(015)'!W27,'C_07.00(016)'!W27,'C_07.00(017)'!W27)</f>
        <v>0</v>
      </c>
      <c r="X27" s="39">
        <f>SUM('C_07.00(002)'!X27,'C_07.00(003)'!X27,'C_07.00(004)'!X27,'C_07.00(005)'!X27,'C_07.00(006)'!X27,'C_07.00(007)'!X27,'C_07.00(008)'!X27,'C_07.00(009)'!X27,'C_07.00(010)'!X27,'C_07.00(011)'!X27,'C_07.00(012)'!X27,'C_07.00(013)'!X27,'C_07.00(014)'!X27,'C_07.00(015)'!X27,'C_07.00(016)'!X27,'C_07.00(017)'!X27)</f>
        <v>0</v>
      </c>
      <c r="Y27" s="39">
        <f>SUM('C_07.00(002)'!Y27,'C_07.00(003)'!Y27,'C_07.00(004)'!Y27,'C_07.00(005)'!Y27,'C_07.00(006)'!Y27,'C_07.00(007)'!Y27,'C_07.00(008)'!Y27,'C_07.00(009)'!Y27,'C_07.00(010)'!Y27,'C_07.00(011)'!Y27,'C_07.00(012)'!Y27,'C_07.00(013)'!Y27,'C_07.00(014)'!Y27,'C_07.00(015)'!Y27,'C_07.00(016)'!Y27,'C_07.00(017)'!Y27)</f>
        <v>0</v>
      </c>
      <c r="Z27" s="39">
        <f>SUM('C_07.00(002)'!Z27,'C_07.00(003)'!Z27,'C_07.00(004)'!Z27,'C_07.00(005)'!Z27,'C_07.00(006)'!Z27,'C_07.00(007)'!Z27,'C_07.00(008)'!Z27,'C_07.00(009)'!Z27,'C_07.00(010)'!Z27,'C_07.00(011)'!Z27,'C_07.00(012)'!Z27,'C_07.00(013)'!Z27,'C_07.00(014)'!Z27,'C_07.00(015)'!Z27,'C_07.00(016)'!Z27,'C_07.00(017)'!Z27)</f>
        <v>0</v>
      </c>
      <c r="AA27" s="39">
        <f>SUM('C_07.00(002)'!AA27,'C_07.00(003)'!AA27,'C_07.00(004)'!AA27,'C_07.00(005)'!AA27,'C_07.00(006)'!AA27,'C_07.00(007)'!AA27,'C_07.00(008)'!AA27,'C_07.00(009)'!AA27,'C_07.00(010)'!AA27,'C_07.00(011)'!AA27,'C_07.00(012)'!AA27,'C_07.00(013)'!AA27,'C_07.00(014)'!AA27,'C_07.00(015)'!AA27,'C_07.00(016)'!AA27,'C_07.00(017)'!AA27)</f>
        <v>0</v>
      </c>
      <c r="AB27" s="39">
        <f>SUM('C_07.00(002)'!AB27,'C_07.00(003)'!AB27,'C_07.00(004)'!AB27,'C_07.00(005)'!AB27,'C_07.00(006)'!AB27,'C_07.00(007)'!AB27,'C_07.00(008)'!AB27,'C_07.00(009)'!AB27,'C_07.00(010)'!AB27,'C_07.00(011)'!AB27,'C_07.00(012)'!AB27,'C_07.00(013)'!AB27,'C_07.00(014)'!AB27,'C_07.00(015)'!AB27,'C_07.00(016)'!AB27,'C_07.00(017)'!AB27)</f>
        <v>0</v>
      </c>
      <c r="AC27" s="74">
        <f>SUM('C_07.00(002)'!AC27,'C_07.00(003)'!AC27,'C_07.00(004)'!AC27,'C_07.00(005)'!AC27,'C_07.00(006)'!AC27,'C_07.00(007)'!AC27,'C_07.00(008)'!AC27,'C_07.00(009)'!AC27,'C_07.00(010)'!AC27,'C_07.00(011)'!AC27,'C_07.00(012)'!AC27,'C_07.00(013)'!AC27,'C_07.00(014)'!AC27,'C_07.00(015)'!AC27,'C_07.00(016)'!AC27,'C_07.00(017)'!AC27)</f>
        <v>0</v>
      </c>
    </row>
    <row r="28" spans="1:29" ht="36" customHeight="1">
      <c r="A28" s="14" t="s">
        <v>637</v>
      </c>
      <c r="B28" s="175"/>
      <c r="C28" s="73">
        <v>0.04</v>
      </c>
      <c r="D28" s="30" t="s">
        <v>5</v>
      </c>
      <c r="E28" s="39">
        <f>SUM('C_07.00(002)'!E28,'C_07.00(003)'!E28,'C_07.00(004)'!E28,'C_07.00(005)'!E28,'C_07.00(006)'!E28,'C_07.00(007)'!E28,'C_07.00(008)'!E28,'C_07.00(009)'!E28,'C_07.00(010)'!E28,'C_07.00(011)'!E28,'C_07.00(012)'!E28,'C_07.00(013)'!E28,'C_07.00(014)'!E28,'C_07.00(015)'!E28,'C_07.00(016)'!E28,'C_07.00(017)'!E28)</f>
        <v>0</v>
      </c>
      <c r="F28" s="70"/>
      <c r="G28" s="39">
        <f>SUM('C_07.00(002)'!G28,'C_07.00(003)'!G28,'C_07.00(004)'!G28,'C_07.00(005)'!G28,'C_07.00(006)'!G28,'C_07.00(007)'!G28,'C_07.00(008)'!G28,'C_07.00(009)'!G28,'C_07.00(010)'!G28,'C_07.00(011)'!G28,'C_07.00(012)'!G28,'C_07.00(013)'!G28,'C_07.00(014)'!G28,'C_07.00(015)'!G28,'C_07.00(016)'!G28,'C_07.00(017)'!G28)</f>
        <v>0</v>
      </c>
      <c r="H28" s="39">
        <f>SUM('C_07.00(002)'!H28,'C_07.00(003)'!H28,'C_07.00(004)'!H28,'C_07.00(005)'!H28,'C_07.00(006)'!H28,'C_07.00(007)'!H28,'C_07.00(008)'!H28,'C_07.00(009)'!H28,'C_07.00(010)'!H28,'C_07.00(011)'!H28,'C_07.00(012)'!H28,'C_07.00(013)'!H28,'C_07.00(014)'!H28,'C_07.00(015)'!H28,'C_07.00(016)'!H28,'C_07.00(017)'!H28)</f>
        <v>0</v>
      </c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39">
        <f>SUM('C_07.00(002)'!S28,'C_07.00(003)'!S28,'C_07.00(004)'!S28,'C_07.00(005)'!S28,'C_07.00(006)'!S28,'C_07.00(007)'!S28,'C_07.00(008)'!S28,'C_07.00(009)'!S28,'C_07.00(010)'!S28,'C_07.00(011)'!S28,'C_07.00(012)'!S28,'C_07.00(013)'!S28,'C_07.00(014)'!S28,'C_07.00(015)'!S28,'C_07.00(016)'!S28,'C_07.00(017)'!S28)</f>
        <v>0</v>
      </c>
      <c r="T28" s="39">
        <f>SUM('C_07.00(002)'!T28,'C_07.00(003)'!T28,'C_07.00(004)'!T28,'C_07.00(005)'!T28,'C_07.00(006)'!T28,'C_07.00(007)'!T28,'C_07.00(008)'!T28,'C_07.00(009)'!T28,'C_07.00(010)'!T28,'C_07.00(011)'!T28,'C_07.00(012)'!T28,'C_07.00(013)'!T28,'C_07.00(014)'!T28,'C_07.00(015)'!T28,'C_07.00(016)'!T28,'C_07.00(017)'!T28)</f>
        <v>0</v>
      </c>
      <c r="U28" s="39">
        <f>SUM('C_07.00(002)'!U28,'C_07.00(003)'!U28,'C_07.00(004)'!U28,'C_07.00(005)'!U28,'C_07.00(006)'!U28,'C_07.00(007)'!U28,'C_07.00(008)'!U28,'C_07.00(009)'!U28,'C_07.00(010)'!U28,'C_07.00(011)'!U28,'C_07.00(012)'!U28,'C_07.00(013)'!U28,'C_07.00(014)'!U28,'C_07.00(015)'!U28,'C_07.00(016)'!U28,'C_07.00(017)'!U28)</f>
        <v>0</v>
      </c>
      <c r="V28" s="39">
        <f>SUM('C_07.00(002)'!V28,'C_07.00(003)'!V28,'C_07.00(004)'!V28,'C_07.00(005)'!V28,'C_07.00(006)'!V28,'C_07.00(007)'!V28,'C_07.00(008)'!V28,'C_07.00(009)'!V28,'C_07.00(010)'!V28,'C_07.00(011)'!V28,'C_07.00(012)'!V28,'C_07.00(013)'!V28,'C_07.00(014)'!V28,'C_07.00(015)'!V28,'C_07.00(016)'!V28,'C_07.00(017)'!V28)</f>
        <v>0</v>
      </c>
      <c r="W28" s="39">
        <f>SUM('C_07.00(002)'!W28,'C_07.00(003)'!W28,'C_07.00(004)'!W28,'C_07.00(005)'!W28,'C_07.00(006)'!W28,'C_07.00(007)'!W28,'C_07.00(008)'!W28,'C_07.00(009)'!W28,'C_07.00(010)'!W28,'C_07.00(011)'!W28,'C_07.00(012)'!W28,'C_07.00(013)'!W28,'C_07.00(014)'!W28,'C_07.00(015)'!W28,'C_07.00(016)'!W28,'C_07.00(017)'!W28)</f>
        <v>0</v>
      </c>
      <c r="X28" s="39">
        <f>SUM('C_07.00(002)'!X28,'C_07.00(003)'!X28,'C_07.00(004)'!X28,'C_07.00(005)'!X28,'C_07.00(006)'!X28,'C_07.00(007)'!X28,'C_07.00(008)'!X28,'C_07.00(009)'!X28,'C_07.00(010)'!X28,'C_07.00(011)'!X28,'C_07.00(012)'!X28,'C_07.00(013)'!X28,'C_07.00(014)'!X28,'C_07.00(015)'!X28,'C_07.00(016)'!X28,'C_07.00(017)'!X28)</f>
        <v>0</v>
      </c>
      <c r="Y28" s="39">
        <f>SUM('C_07.00(002)'!Y28,'C_07.00(003)'!Y28,'C_07.00(004)'!Y28,'C_07.00(005)'!Y28,'C_07.00(006)'!Y28,'C_07.00(007)'!Y28,'C_07.00(008)'!Y28,'C_07.00(009)'!Y28,'C_07.00(010)'!Y28,'C_07.00(011)'!Y28,'C_07.00(012)'!Y28,'C_07.00(013)'!Y28,'C_07.00(014)'!Y28,'C_07.00(015)'!Y28,'C_07.00(016)'!Y28,'C_07.00(017)'!Y28)</f>
        <v>0</v>
      </c>
      <c r="Z28" s="39">
        <f>SUM('C_07.00(002)'!Z28,'C_07.00(003)'!Z28,'C_07.00(004)'!Z28,'C_07.00(005)'!Z28,'C_07.00(006)'!Z28,'C_07.00(007)'!Z28,'C_07.00(008)'!Z28,'C_07.00(009)'!Z28,'C_07.00(010)'!Z28,'C_07.00(011)'!Z28,'C_07.00(012)'!Z28,'C_07.00(013)'!Z28,'C_07.00(014)'!Z28,'C_07.00(015)'!Z28,'C_07.00(016)'!Z28,'C_07.00(017)'!Z28)</f>
        <v>0</v>
      </c>
      <c r="AA28" s="39">
        <f>SUM('C_07.00(002)'!AA28,'C_07.00(003)'!AA28,'C_07.00(004)'!AA28,'C_07.00(005)'!AA28,'C_07.00(006)'!AA28,'C_07.00(007)'!AA28,'C_07.00(008)'!AA28,'C_07.00(009)'!AA28,'C_07.00(010)'!AA28,'C_07.00(011)'!AA28,'C_07.00(012)'!AA28,'C_07.00(013)'!AA28,'C_07.00(014)'!AA28,'C_07.00(015)'!AA28,'C_07.00(016)'!AA28,'C_07.00(017)'!AA28)</f>
        <v>0</v>
      </c>
      <c r="AB28" s="39">
        <f>SUM('C_07.00(002)'!AB28,'C_07.00(003)'!AB28,'C_07.00(004)'!AB28,'C_07.00(005)'!AB28,'C_07.00(006)'!AB28,'C_07.00(007)'!AB28,'C_07.00(008)'!AB28,'C_07.00(009)'!AB28,'C_07.00(010)'!AB28,'C_07.00(011)'!AB28,'C_07.00(012)'!AB28,'C_07.00(013)'!AB28,'C_07.00(014)'!AB28,'C_07.00(015)'!AB28,'C_07.00(016)'!AB28,'C_07.00(017)'!AB28)</f>
        <v>0</v>
      </c>
      <c r="AC28" s="74">
        <f>SUM('C_07.00(002)'!AC28,'C_07.00(003)'!AC28,'C_07.00(004)'!AC28,'C_07.00(005)'!AC28,'C_07.00(006)'!AC28,'C_07.00(007)'!AC28,'C_07.00(008)'!AC28,'C_07.00(009)'!AC28,'C_07.00(010)'!AC28,'C_07.00(011)'!AC28,'C_07.00(012)'!AC28,'C_07.00(013)'!AC28,'C_07.00(014)'!AC28,'C_07.00(015)'!AC28,'C_07.00(016)'!AC28,'C_07.00(017)'!AC28)</f>
        <v>0</v>
      </c>
    </row>
    <row r="29" spans="1:29" ht="36" customHeight="1">
      <c r="A29" s="14" t="s">
        <v>638</v>
      </c>
      <c r="B29" s="175"/>
      <c r="C29" s="73">
        <v>0.1</v>
      </c>
      <c r="D29" s="30" t="s">
        <v>6</v>
      </c>
      <c r="E29" s="39">
        <f>SUM('C_07.00(002)'!E29,'C_07.00(003)'!E29,'C_07.00(004)'!E29,'C_07.00(005)'!E29,'C_07.00(006)'!E29,'C_07.00(007)'!E29,'C_07.00(008)'!E29,'C_07.00(009)'!E29,'C_07.00(010)'!E29,'C_07.00(011)'!E29,'C_07.00(012)'!E29,'C_07.00(013)'!E29,'C_07.00(014)'!E29,'C_07.00(015)'!E29,'C_07.00(016)'!E29,'C_07.00(017)'!E29)</f>
        <v>0</v>
      </c>
      <c r="F29" s="70"/>
      <c r="G29" s="39">
        <f>SUM('C_07.00(002)'!G29,'C_07.00(003)'!G29,'C_07.00(004)'!G29,'C_07.00(005)'!G29,'C_07.00(006)'!G29,'C_07.00(007)'!G29,'C_07.00(008)'!G29,'C_07.00(009)'!G29,'C_07.00(010)'!G29,'C_07.00(011)'!G29,'C_07.00(012)'!G29,'C_07.00(013)'!G29,'C_07.00(014)'!G29,'C_07.00(015)'!G29,'C_07.00(016)'!G29,'C_07.00(017)'!G29)</f>
        <v>0</v>
      </c>
      <c r="H29" s="39">
        <f>SUM('C_07.00(002)'!H29,'C_07.00(003)'!H29,'C_07.00(004)'!H29,'C_07.00(005)'!H29,'C_07.00(006)'!H29,'C_07.00(007)'!H29,'C_07.00(008)'!H29,'C_07.00(009)'!H29,'C_07.00(010)'!H29,'C_07.00(011)'!H29,'C_07.00(012)'!H29,'C_07.00(013)'!H29,'C_07.00(014)'!H29,'C_07.00(015)'!H29,'C_07.00(016)'!H29,'C_07.00(017)'!H29)</f>
        <v>0</v>
      </c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39">
        <f>SUM('C_07.00(002)'!S29,'C_07.00(003)'!S29,'C_07.00(004)'!S29,'C_07.00(005)'!S29,'C_07.00(006)'!S29,'C_07.00(007)'!S29,'C_07.00(008)'!S29,'C_07.00(009)'!S29,'C_07.00(010)'!S29,'C_07.00(011)'!S29,'C_07.00(012)'!S29,'C_07.00(013)'!S29,'C_07.00(014)'!S29,'C_07.00(015)'!S29,'C_07.00(016)'!S29,'C_07.00(017)'!S29)</f>
        <v>0</v>
      </c>
      <c r="T29" s="39">
        <f>SUM('C_07.00(002)'!T29,'C_07.00(003)'!T29,'C_07.00(004)'!T29,'C_07.00(005)'!T29,'C_07.00(006)'!T29,'C_07.00(007)'!T29,'C_07.00(008)'!T29,'C_07.00(009)'!T29,'C_07.00(010)'!T29,'C_07.00(011)'!T29,'C_07.00(012)'!T29,'C_07.00(013)'!T29,'C_07.00(014)'!T29,'C_07.00(015)'!T29,'C_07.00(016)'!T29,'C_07.00(017)'!T29)</f>
        <v>0</v>
      </c>
      <c r="U29" s="39">
        <f>SUM('C_07.00(002)'!U29,'C_07.00(003)'!U29,'C_07.00(004)'!U29,'C_07.00(005)'!U29,'C_07.00(006)'!U29,'C_07.00(007)'!U29,'C_07.00(008)'!U29,'C_07.00(009)'!U29,'C_07.00(010)'!U29,'C_07.00(011)'!U29,'C_07.00(012)'!U29,'C_07.00(013)'!U29,'C_07.00(014)'!U29,'C_07.00(015)'!U29,'C_07.00(016)'!U29,'C_07.00(017)'!U29)</f>
        <v>0</v>
      </c>
      <c r="V29" s="39">
        <f>SUM('C_07.00(002)'!V29,'C_07.00(003)'!V29,'C_07.00(004)'!V29,'C_07.00(005)'!V29,'C_07.00(006)'!V29,'C_07.00(007)'!V29,'C_07.00(008)'!V29,'C_07.00(009)'!V29,'C_07.00(010)'!V29,'C_07.00(011)'!V29,'C_07.00(012)'!V29,'C_07.00(013)'!V29,'C_07.00(014)'!V29,'C_07.00(015)'!V29,'C_07.00(016)'!V29,'C_07.00(017)'!V29)</f>
        <v>0</v>
      </c>
      <c r="W29" s="39">
        <f>SUM('C_07.00(002)'!W29,'C_07.00(003)'!W29,'C_07.00(004)'!W29,'C_07.00(005)'!W29,'C_07.00(006)'!W29,'C_07.00(007)'!W29,'C_07.00(008)'!W29,'C_07.00(009)'!W29,'C_07.00(010)'!W29,'C_07.00(011)'!W29,'C_07.00(012)'!W29,'C_07.00(013)'!W29,'C_07.00(014)'!W29,'C_07.00(015)'!W29,'C_07.00(016)'!W29,'C_07.00(017)'!W29)</f>
        <v>0</v>
      </c>
      <c r="X29" s="39">
        <f>SUM('C_07.00(002)'!X29,'C_07.00(003)'!X29,'C_07.00(004)'!X29,'C_07.00(005)'!X29,'C_07.00(006)'!X29,'C_07.00(007)'!X29,'C_07.00(008)'!X29,'C_07.00(009)'!X29,'C_07.00(010)'!X29,'C_07.00(011)'!X29,'C_07.00(012)'!X29,'C_07.00(013)'!X29,'C_07.00(014)'!X29,'C_07.00(015)'!X29,'C_07.00(016)'!X29,'C_07.00(017)'!X29)</f>
        <v>0</v>
      </c>
      <c r="Y29" s="39">
        <f>SUM('C_07.00(002)'!Y29,'C_07.00(003)'!Y29,'C_07.00(004)'!Y29,'C_07.00(005)'!Y29,'C_07.00(006)'!Y29,'C_07.00(007)'!Y29,'C_07.00(008)'!Y29,'C_07.00(009)'!Y29,'C_07.00(010)'!Y29,'C_07.00(011)'!Y29,'C_07.00(012)'!Y29,'C_07.00(013)'!Y29,'C_07.00(014)'!Y29,'C_07.00(015)'!Y29,'C_07.00(016)'!Y29,'C_07.00(017)'!Y29)</f>
        <v>0</v>
      </c>
      <c r="Z29" s="39">
        <f>SUM('C_07.00(002)'!Z29,'C_07.00(003)'!Z29,'C_07.00(004)'!Z29,'C_07.00(005)'!Z29,'C_07.00(006)'!Z29,'C_07.00(007)'!Z29,'C_07.00(008)'!Z29,'C_07.00(009)'!Z29,'C_07.00(010)'!Z29,'C_07.00(011)'!Z29,'C_07.00(012)'!Z29,'C_07.00(013)'!Z29,'C_07.00(014)'!Z29,'C_07.00(015)'!Z29,'C_07.00(016)'!Z29,'C_07.00(017)'!Z29)</f>
        <v>0</v>
      </c>
      <c r="AA29" s="39">
        <f>SUM('C_07.00(002)'!AA29,'C_07.00(003)'!AA29,'C_07.00(004)'!AA29,'C_07.00(005)'!AA29,'C_07.00(006)'!AA29,'C_07.00(007)'!AA29,'C_07.00(008)'!AA29,'C_07.00(009)'!AA29,'C_07.00(010)'!AA29,'C_07.00(011)'!AA29,'C_07.00(012)'!AA29,'C_07.00(013)'!AA29,'C_07.00(014)'!AA29,'C_07.00(015)'!AA29,'C_07.00(016)'!AA29,'C_07.00(017)'!AA29)</f>
        <v>0</v>
      </c>
      <c r="AB29" s="39">
        <f>SUM('C_07.00(002)'!AB29,'C_07.00(003)'!AB29,'C_07.00(004)'!AB29,'C_07.00(005)'!AB29,'C_07.00(006)'!AB29,'C_07.00(007)'!AB29,'C_07.00(008)'!AB29,'C_07.00(009)'!AB29,'C_07.00(010)'!AB29,'C_07.00(011)'!AB29,'C_07.00(012)'!AB29,'C_07.00(013)'!AB29,'C_07.00(014)'!AB29,'C_07.00(015)'!AB29,'C_07.00(016)'!AB29,'C_07.00(017)'!AB29)</f>
        <v>0</v>
      </c>
      <c r="AC29" s="74">
        <f>SUM('C_07.00(002)'!AC29,'C_07.00(003)'!AC29,'C_07.00(004)'!AC29,'C_07.00(005)'!AC29,'C_07.00(006)'!AC29,'C_07.00(007)'!AC29,'C_07.00(008)'!AC29,'C_07.00(009)'!AC29,'C_07.00(010)'!AC29,'C_07.00(011)'!AC29,'C_07.00(012)'!AC29,'C_07.00(013)'!AC29,'C_07.00(014)'!AC29,'C_07.00(015)'!AC29,'C_07.00(016)'!AC29,'C_07.00(017)'!AC29)</f>
        <v>0</v>
      </c>
    </row>
    <row r="30" spans="1:29" ht="36" customHeight="1">
      <c r="A30" s="14" t="s">
        <v>639</v>
      </c>
      <c r="B30" s="175"/>
      <c r="C30" s="73">
        <v>0.2</v>
      </c>
      <c r="D30" s="30" t="s">
        <v>7</v>
      </c>
      <c r="E30" s="39">
        <f>SUM('C_07.00(002)'!E30,'C_07.00(003)'!E30,'C_07.00(004)'!E30,'C_07.00(005)'!E30,'C_07.00(006)'!E30,'C_07.00(007)'!E30,'C_07.00(008)'!E30,'C_07.00(009)'!E30,'C_07.00(010)'!E30,'C_07.00(011)'!E30,'C_07.00(012)'!E30,'C_07.00(013)'!E30,'C_07.00(014)'!E30,'C_07.00(015)'!E30,'C_07.00(016)'!E30,'C_07.00(017)'!E30)</f>
        <v>0</v>
      </c>
      <c r="F30" s="70"/>
      <c r="G30" s="39">
        <f>SUM('C_07.00(002)'!G30,'C_07.00(003)'!G30,'C_07.00(004)'!G30,'C_07.00(005)'!G30,'C_07.00(006)'!G30,'C_07.00(007)'!G30,'C_07.00(008)'!G30,'C_07.00(009)'!G30,'C_07.00(010)'!G30,'C_07.00(011)'!G30,'C_07.00(012)'!G30,'C_07.00(013)'!G30,'C_07.00(014)'!G30,'C_07.00(015)'!G30,'C_07.00(016)'!G30,'C_07.00(017)'!G30)</f>
        <v>0</v>
      </c>
      <c r="H30" s="39">
        <f>SUM('C_07.00(002)'!H30,'C_07.00(003)'!H30,'C_07.00(004)'!H30,'C_07.00(005)'!H30,'C_07.00(006)'!H30,'C_07.00(007)'!H30,'C_07.00(008)'!H30,'C_07.00(009)'!H30,'C_07.00(010)'!H30,'C_07.00(011)'!H30,'C_07.00(012)'!H30,'C_07.00(013)'!H30,'C_07.00(014)'!H30,'C_07.00(015)'!H30,'C_07.00(016)'!H30,'C_07.00(017)'!H30)</f>
        <v>0</v>
      </c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39">
        <f>SUM('C_07.00(002)'!S30,'C_07.00(003)'!S30,'C_07.00(004)'!S30,'C_07.00(005)'!S30,'C_07.00(006)'!S30,'C_07.00(007)'!S30,'C_07.00(008)'!S30,'C_07.00(009)'!S30,'C_07.00(010)'!S30,'C_07.00(011)'!S30,'C_07.00(012)'!S30,'C_07.00(013)'!S30,'C_07.00(014)'!S30,'C_07.00(015)'!S30,'C_07.00(016)'!S30,'C_07.00(017)'!S30)</f>
        <v>0</v>
      </c>
      <c r="T30" s="39">
        <f>SUM('C_07.00(002)'!T30,'C_07.00(003)'!T30,'C_07.00(004)'!T30,'C_07.00(005)'!T30,'C_07.00(006)'!T30,'C_07.00(007)'!T30,'C_07.00(008)'!T30,'C_07.00(009)'!T30,'C_07.00(010)'!T30,'C_07.00(011)'!T30,'C_07.00(012)'!T30,'C_07.00(013)'!T30,'C_07.00(014)'!T30,'C_07.00(015)'!T30,'C_07.00(016)'!T30,'C_07.00(017)'!T30)</f>
        <v>0</v>
      </c>
      <c r="U30" s="39">
        <f>SUM('C_07.00(002)'!U30,'C_07.00(003)'!U30,'C_07.00(004)'!U30,'C_07.00(005)'!U30,'C_07.00(006)'!U30,'C_07.00(007)'!U30,'C_07.00(008)'!U30,'C_07.00(009)'!U30,'C_07.00(010)'!U30,'C_07.00(011)'!U30,'C_07.00(012)'!U30,'C_07.00(013)'!U30,'C_07.00(014)'!U30,'C_07.00(015)'!U30,'C_07.00(016)'!U30,'C_07.00(017)'!U30)</f>
        <v>0</v>
      </c>
      <c r="V30" s="39">
        <f>SUM('C_07.00(002)'!V30,'C_07.00(003)'!V30,'C_07.00(004)'!V30,'C_07.00(005)'!V30,'C_07.00(006)'!V30,'C_07.00(007)'!V30,'C_07.00(008)'!V30,'C_07.00(009)'!V30,'C_07.00(010)'!V30,'C_07.00(011)'!V30,'C_07.00(012)'!V30,'C_07.00(013)'!V30,'C_07.00(014)'!V30,'C_07.00(015)'!V30,'C_07.00(016)'!V30,'C_07.00(017)'!V30)</f>
        <v>0</v>
      </c>
      <c r="W30" s="39">
        <f>SUM('C_07.00(002)'!W30,'C_07.00(003)'!W30,'C_07.00(004)'!W30,'C_07.00(005)'!W30,'C_07.00(006)'!W30,'C_07.00(007)'!W30,'C_07.00(008)'!W30,'C_07.00(009)'!W30,'C_07.00(010)'!W30,'C_07.00(011)'!W30,'C_07.00(012)'!W30,'C_07.00(013)'!W30,'C_07.00(014)'!W30,'C_07.00(015)'!W30,'C_07.00(016)'!W30,'C_07.00(017)'!W30)</f>
        <v>0</v>
      </c>
      <c r="X30" s="39">
        <f>SUM('C_07.00(002)'!X30,'C_07.00(003)'!X30,'C_07.00(004)'!X30,'C_07.00(005)'!X30,'C_07.00(006)'!X30,'C_07.00(007)'!X30,'C_07.00(008)'!X30,'C_07.00(009)'!X30,'C_07.00(010)'!X30,'C_07.00(011)'!X30,'C_07.00(012)'!X30,'C_07.00(013)'!X30,'C_07.00(014)'!X30,'C_07.00(015)'!X30,'C_07.00(016)'!X30,'C_07.00(017)'!X30)</f>
        <v>0</v>
      </c>
      <c r="Y30" s="39">
        <f>SUM('C_07.00(002)'!Y30,'C_07.00(003)'!Y30,'C_07.00(004)'!Y30,'C_07.00(005)'!Y30,'C_07.00(006)'!Y30,'C_07.00(007)'!Y30,'C_07.00(008)'!Y30,'C_07.00(009)'!Y30,'C_07.00(010)'!Y30,'C_07.00(011)'!Y30,'C_07.00(012)'!Y30,'C_07.00(013)'!Y30,'C_07.00(014)'!Y30,'C_07.00(015)'!Y30,'C_07.00(016)'!Y30,'C_07.00(017)'!Y30)</f>
        <v>0</v>
      </c>
      <c r="Z30" s="39">
        <f>SUM('C_07.00(002)'!Z30,'C_07.00(003)'!Z30,'C_07.00(004)'!Z30,'C_07.00(005)'!Z30,'C_07.00(006)'!Z30,'C_07.00(007)'!Z30,'C_07.00(008)'!Z30,'C_07.00(009)'!Z30,'C_07.00(010)'!Z30,'C_07.00(011)'!Z30,'C_07.00(012)'!Z30,'C_07.00(013)'!Z30,'C_07.00(014)'!Z30,'C_07.00(015)'!Z30,'C_07.00(016)'!Z30,'C_07.00(017)'!Z30)</f>
        <v>0</v>
      </c>
      <c r="AA30" s="39">
        <f>SUM('C_07.00(002)'!AA30,'C_07.00(003)'!AA30,'C_07.00(004)'!AA30,'C_07.00(005)'!AA30,'C_07.00(006)'!AA30,'C_07.00(007)'!AA30,'C_07.00(008)'!AA30,'C_07.00(009)'!AA30,'C_07.00(010)'!AA30,'C_07.00(011)'!AA30,'C_07.00(012)'!AA30,'C_07.00(013)'!AA30,'C_07.00(014)'!AA30,'C_07.00(015)'!AA30,'C_07.00(016)'!AA30,'C_07.00(017)'!AA30)</f>
        <v>0</v>
      </c>
      <c r="AB30" s="39">
        <f>SUM('C_07.00(002)'!AB30,'C_07.00(003)'!AB30,'C_07.00(004)'!AB30,'C_07.00(005)'!AB30,'C_07.00(006)'!AB30,'C_07.00(007)'!AB30,'C_07.00(008)'!AB30,'C_07.00(009)'!AB30,'C_07.00(010)'!AB30,'C_07.00(011)'!AB30,'C_07.00(012)'!AB30,'C_07.00(013)'!AB30,'C_07.00(014)'!AB30,'C_07.00(015)'!AB30,'C_07.00(016)'!AB30,'C_07.00(017)'!AB30)</f>
        <v>0</v>
      </c>
      <c r="AC30" s="74">
        <f>SUM('C_07.00(002)'!AC30,'C_07.00(003)'!AC30,'C_07.00(004)'!AC30,'C_07.00(005)'!AC30,'C_07.00(006)'!AC30,'C_07.00(007)'!AC30,'C_07.00(008)'!AC30,'C_07.00(009)'!AC30,'C_07.00(010)'!AC30,'C_07.00(011)'!AC30,'C_07.00(012)'!AC30,'C_07.00(013)'!AC30,'C_07.00(014)'!AC30,'C_07.00(015)'!AC30,'C_07.00(016)'!AC30,'C_07.00(017)'!AC30)</f>
        <v>0</v>
      </c>
    </row>
    <row r="31" spans="1:29" ht="36" customHeight="1">
      <c r="A31" s="14" t="s">
        <v>640</v>
      </c>
      <c r="B31" s="175"/>
      <c r="C31" s="73">
        <v>0.35</v>
      </c>
      <c r="D31" s="30" t="s">
        <v>20</v>
      </c>
      <c r="E31" s="39">
        <f>SUM('C_07.00(002)'!E31,'C_07.00(003)'!E31,'C_07.00(004)'!E31,'C_07.00(005)'!E31,'C_07.00(006)'!E31,'C_07.00(007)'!E31,'C_07.00(008)'!E31,'C_07.00(009)'!E31,'C_07.00(010)'!E31,'C_07.00(011)'!E31,'C_07.00(012)'!E31,'C_07.00(013)'!E31,'C_07.00(014)'!E31,'C_07.00(015)'!E31,'C_07.00(016)'!E31,'C_07.00(017)'!E31)</f>
        <v>0</v>
      </c>
      <c r="F31" s="70"/>
      <c r="G31" s="39">
        <f>SUM('C_07.00(002)'!G31,'C_07.00(003)'!G31,'C_07.00(004)'!G31,'C_07.00(005)'!G31,'C_07.00(006)'!G31,'C_07.00(007)'!G31,'C_07.00(008)'!G31,'C_07.00(009)'!G31,'C_07.00(010)'!G31,'C_07.00(011)'!G31,'C_07.00(012)'!G31,'C_07.00(013)'!G31,'C_07.00(014)'!G31,'C_07.00(015)'!G31,'C_07.00(016)'!G31,'C_07.00(017)'!G31)</f>
        <v>0</v>
      </c>
      <c r="H31" s="39">
        <f>SUM('C_07.00(002)'!H31,'C_07.00(003)'!H31,'C_07.00(004)'!H31,'C_07.00(005)'!H31,'C_07.00(006)'!H31,'C_07.00(007)'!H31,'C_07.00(008)'!H31,'C_07.00(009)'!H31,'C_07.00(010)'!H31,'C_07.00(011)'!H31,'C_07.00(012)'!H31,'C_07.00(013)'!H31,'C_07.00(014)'!H31,'C_07.00(015)'!H31,'C_07.00(016)'!H31,'C_07.00(017)'!H31)</f>
        <v>0</v>
      </c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39">
        <f>SUM('C_07.00(002)'!S31,'C_07.00(003)'!S31,'C_07.00(004)'!S31,'C_07.00(005)'!S31,'C_07.00(006)'!S31,'C_07.00(007)'!S31,'C_07.00(008)'!S31,'C_07.00(009)'!S31,'C_07.00(010)'!S31,'C_07.00(011)'!S31,'C_07.00(012)'!S31,'C_07.00(013)'!S31,'C_07.00(014)'!S31,'C_07.00(015)'!S31,'C_07.00(016)'!S31,'C_07.00(017)'!S31)</f>
        <v>0</v>
      </c>
      <c r="T31" s="39">
        <f>SUM('C_07.00(002)'!T31,'C_07.00(003)'!T31,'C_07.00(004)'!T31,'C_07.00(005)'!T31,'C_07.00(006)'!T31,'C_07.00(007)'!T31,'C_07.00(008)'!T31,'C_07.00(009)'!T31,'C_07.00(010)'!T31,'C_07.00(011)'!T31,'C_07.00(012)'!T31,'C_07.00(013)'!T31,'C_07.00(014)'!T31,'C_07.00(015)'!T31,'C_07.00(016)'!T31,'C_07.00(017)'!T31)</f>
        <v>0</v>
      </c>
      <c r="U31" s="39">
        <f>SUM('C_07.00(002)'!U31,'C_07.00(003)'!U31,'C_07.00(004)'!U31,'C_07.00(005)'!U31,'C_07.00(006)'!U31,'C_07.00(007)'!U31,'C_07.00(008)'!U31,'C_07.00(009)'!U31,'C_07.00(010)'!U31,'C_07.00(011)'!U31,'C_07.00(012)'!U31,'C_07.00(013)'!U31,'C_07.00(014)'!U31,'C_07.00(015)'!U31,'C_07.00(016)'!U31,'C_07.00(017)'!U31)</f>
        <v>0</v>
      </c>
      <c r="V31" s="39">
        <f>SUM('C_07.00(002)'!V31,'C_07.00(003)'!V31,'C_07.00(004)'!V31,'C_07.00(005)'!V31,'C_07.00(006)'!V31,'C_07.00(007)'!V31,'C_07.00(008)'!V31,'C_07.00(009)'!V31,'C_07.00(010)'!V31,'C_07.00(011)'!V31,'C_07.00(012)'!V31,'C_07.00(013)'!V31,'C_07.00(014)'!V31,'C_07.00(015)'!V31,'C_07.00(016)'!V31,'C_07.00(017)'!V31)</f>
        <v>0</v>
      </c>
      <c r="W31" s="39">
        <f>SUM('C_07.00(002)'!W31,'C_07.00(003)'!W31,'C_07.00(004)'!W31,'C_07.00(005)'!W31,'C_07.00(006)'!W31,'C_07.00(007)'!W31,'C_07.00(008)'!W31,'C_07.00(009)'!W31,'C_07.00(010)'!W31,'C_07.00(011)'!W31,'C_07.00(012)'!W31,'C_07.00(013)'!W31,'C_07.00(014)'!W31,'C_07.00(015)'!W31,'C_07.00(016)'!W31,'C_07.00(017)'!W31)</f>
        <v>0</v>
      </c>
      <c r="X31" s="39">
        <f>SUM('C_07.00(002)'!X31,'C_07.00(003)'!X31,'C_07.00(004)'!X31,'C_07.00(005)'!X31,'C_07.00(006)'!X31,'C_07.00(007)'!X31,'C_07.00(008)'!X31,'C_07.00(009)'!X31,'C_07.00(010)'!X31,'C_07.00(011)'!X31,'C_07.00(012)'!X31,'C_07.00(013)'!X31,'C_07.00(014)'!X31,'C_07.00(015)'!X31,'C_07.00(016)'!X31,'C_07.00(017)'!X31)</f>
        <v>0</v>
      </c>
      <c r="Y31" s="39">
        <f>SUM('C_07.00(002)'!Y31,'C_07.00(003)'!Y31,'C_07.00(004)'!Y31,'C_07.00(005)'!Y31,'C_07.00(006)'!Y31,'C_07.00(007)'!Y31,'C_07.00(008)'!Y31,'C_07.00(009)'!Y31,'C_07.00(010)'!Y31,'C_07.00(011)'!Y31,'C_07.00(012)'!Y31,'C_07.00(013)'!Y31,'C_07.00(014)'!Y31,'C_07.00(015)'!Y31,'C_07.00(016)'!Y31,'C_07.00(017)'!Y31)</f>
        <v>0</v>
      </c>
      <c r="Z31" s="39">
        <f>SUM('C_07.00(002)'!Z31,'C_07.00(003)'!Z31,'C_07.00(004)'!Z31,'C_07.00(005)'!Z31,'C_07.00(006)'!Z31,'C_07.00(007)'!Z31,'C_07.00(008)'!Z31,'C_07.00(009)'!Z31,'C_07.00(010)'!Z31,'C_07.00(011)'!Z31,'C_07.00(012)'!Z31,'C_07.00(013)'!Z31,'C_07.00(014)'!Z31,'C_07.00(015)'!Z31,'C_07.00(016)'!Z31,'C_07.00(017)'!Z31)</f>
        <v>0</v>
      </c>
      <c r="AA31" s="39">
        <f>SUM('C_07.00(002)'!AA31,'C_07.00(003)'!AA31,'C_07.00(004)'!AA31,'C_07.00(005)'!AA31,'C_07.00(006)'!AA31,'C_07.00(007)'!AA31,'C_07.00(008)'!AA31,'C_07.00(009)'!AA31,'C_07.00(010)'!AA31,'C_07.00(011)'!AA31,'C_07.00(012)'!AA31,'C_07.00(013)'!AA31,'C_07.00(014)'!AA31,'C_07.00(015)'!AA31,'C_07.00(016)'!AA31,'C_07.00(017)'!AA31)</f>
        <v>0</v>
      </c>
      <c r="AB31" s="39">
        <f>SUM('C_07.00(002)'!AB31,'C_07.00(003)'!AB31,'C_07.00(004)'!AB31,'C_07.00(005)'!AB31,'C_07.00(006)'!AB31,'C_07.00(007)'!AB31,'C_07.00(008)'!AB31,'C_07.00(009)'!AB31,'C_07.00(010)'!AB31,'C_07.00(011)'!AB31,'C_07.00(012)'!AB31,'C_07.00(013)'!AB31,'C_07.00(014)'!AB31,'C_07.00(015)'!AB31,'C_07.00(016)'!AB31,'C_07.00(017)'!AB31)</f>
        <v>0</v>
      </c>
      <c r="AC31" s="74">
        <f>SUM('C_07.00(002)'!AC31,'C_07.00(003)'!AC31,'C_07.00(004)'!AC31,'C_07.00(005)'!AC31,'C_07.00(006)'!AC31,'C_07.00(007)'!AC31,'C_07.00(008)'!AC31,'C_07.00(009)'!AC31,'C_07.00(010)'!AC31,'C_07.00(011)'!AC31,'C_07.00(012)'!AC31,'C_07.00(013)'!AC31,'C_07.00(014)'!AC31,'C_07.00(015)'!AC31,'C_07.00(016)'!AC31,'C_07.00(017)'!AC31)</f>
        <v>0</v>
      </c>
    </row>
    <row r="32" spans="1:29" ht="36" customHeight="1">
      <c r="A32" s="14" t="s">
        <v>641</v>
      </c>
      <c r="B32" s="175"/>
      <c r="C32" s="73">
        <v>0.5</v>
      </c>
      <c r="D32" s="30" t="s">
        <v>8</v>
      </c>
      <c r="E32" s="39">
        <f>SUM('C_07.00(002)'!E32,'C_07.00(003)'!E32,'C_07.00(004)'!E32,'C_07.00(005)'!E32,'C_07.00(006)'!E32,'C_07.00(007)'!E32,'C_07.00(008)'!E32,'C_07.00(009)'!E32,'C_07.00(010)'!E32,'C_07.00(011)'!E32,'C_07.00(012)'!E32,'C_07.00(013)'!E32,'C_07.00(014)'!E32,'C_07.00(015)'!E32,'C_07.00(016)'!E32,'C_07.00(017)'!E32)</f>
        <v>0</v>
      </c>
      <c r="F32" s="70"/>
      <c r="G32" s="39">
        <f>SUM('C_07.00(002)'!G32,'C_07.00(003)'!G32,'C_07.00(004)'!G32,'C_07.00(005)'!G32,'C_07.00(006)'!G32,'C_07.00(007)'!G32,'C_07.00(008)'!G32,'C_07.00(009)'!G32,'C_07.00(010)'!G32,'C_07.00(011)'!G32,'C_07.00(012)'!G32,'C_07.00(013)'!G32,'C_07.00(014)'!G32,'C_07.00(015)'!G32,'C_07.00(016)'!G32,'C_07.00(017)'!G32)</f>
        <v>0</v>
      </c>
      <c r="H32" s="39">
        <f>SUM('C_07.00(002)'!H32,'C_07.00(003)'!H32,'C_07.00(004)'!H32,'C_07.00(005)'!H32,'C_07.00(006)'!H32,'C_07.00(007)'!H32,'C_07.00(008)'!H32,'C_07.00(009)'!H32,'C_07.00(010)'!H32,'C_07.00(011)'!H32,'C_07.00(012)'!H32,'C_07.00(013)'!H32,'C_07.00(014)'!H32,'C_07.00(015)'!H32,'C_07.00(016)'!H32,'C_07.00(017)'!H32)</f>
        <v>0</v>
      </c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39">
        <f>SUM('C_07.00(002)'!S32,'C_07.00(003)'!S32,'C_07.00(004)'!S32,'C_07.00(005)'!S32,'C_07.00(006)'!S32,'C_07.00(007)'!S32,'C_07.00(008)'!S32,'C_07.00(009)'!S32,'C_07.00(010)'!S32,'C_07.00(011)'!S32,'C_07.00(012)'!S32,'C_07.00(013)'!S32,'C_07.00(014)'!S32,'C_07.00(015)'!S32,'C_07.00(016)'!S32,'C_07.00(017)'!S32)</f>
        <v>0</v>
      </c>
      <c r="T32" s="39">
        <f>SUM('C_07.00(002)'!T32,'C_07.00(003)'!T32,'C_07.00(004)'!T32,'C_07.00(005)'!T32,'C_07.00(006)'!T32,'C_07.00(007)'!T32,'C_07.00(008)'!T32,'C_07.00(009)'!T32,'C_07.00(010)'!T32,'C_07.00(011)'!T32,'C_07.00(012)'!T32,'C_07.00(013)'!T32,'C_07.00(014)'!T32,'C_07.00(015)'!T32,'C_07.00(016)'!T32,'C_07.00(017)'!T32)</f>
        <v>0</v>
      </c>
      <c r="U32" s="39">
        <f>SUM('C_07.00(002)'!U32,'C_07.00(003)'!U32,'C_07.00(004)'!U32,'C_07.00(005)'!U32,'C_07.00(006)'!U32,'C_07.00(007)'!U32,'C_07.00(008)'!U32,'C_07.00(009)'!U32,'C_07.00(010)'!U32,'C_07.00(011)'!U32,'C_07.00(012)'!U32,'C_07.00(013)'!U32,'C_07.00(014)'!U32,'C_07.00(015)'!U32,'C_07.00(016)'!U32,'C_07.00(017)'!U32)</f>
        <v>0</v>
      </c>
      <c r="V32" s="39">
        <f>SUM('C_07.00(002)'!V32,'C_07.00(003)'!V32,'C_07.00(004)'!V32,'C_07.00(005)'!V32,'C_07.00(006)'!V32,'C_07.00(007)'!V32,'C_07.00(008)'!V32,'C_07.00(009)'!V32,'C_07.00(010)'!V32,'C_07.00(011)'!V32,'C_07.00(012)'!V32,'C_07.00(013)'!V32,'C_07.00(014)'!V32,'C_07.00(015)'!V32,'C_07.00(016)'!V32,'C_07.00(017)'!V32)</f>
        <v>0</v>
      </c>
      <c r="W32" s="39">
        <f>SUM('C_07.00(002)'!W32,'C_07.00(003)'!W32,'C_07.00(004)'!W32,'C_07.00(005)'!W32,'C_07.00(006)'!W32,'C_07.00(007)'!W32,'C_07.00(008)'!W32,'C_07.00(009)'!W32,'C_07.00(010)'!W32,'C_07.00(011)'!W32,'C_07.00(012)'!W32,'C_07.00(013)'!W32,'C_07.00(014)'!W32,'C_07.00(015)'!W32,'C_07.00(016)'!W32,'C_07.00(017)'!W32)</f>
        <v>0</v>
      </c>
      <c r="X32" s="39">
        <f>SUM('C_07.00(002)'!X32,'C_07.00(003)'!X32,'C_07.00(004)'!X32,'C_07.00(005)'!X32,'C_07.00(006)'!X32,'C_07.00(007)'!X32,'C_07.00(008)'!X32,'C_07.00(009)'!X32,'C_07.00(010)'!X32,'C_07.00(011)'!X32,'C_07.00(012)'!X32,'C_07.00(013)'!X32,'C_07.00(014)'!X32,'C_07.00(015)'!X32,'C_07.00(016)'!X32,'C_07.00(017)'!X32)</f>
        <v>0</v>
      </c>
      <c r="Y32" s="39">
        <f>SUM('C_07.00(002)'!Y32,'C_07.00(003)'!Y32,'C_07.00(004)'!Y32,'C_07.00(005)'!Y32,'C_07.00(006)'!Y32,'C_07.00(007)'!Y32,'C_07.00(008)'!Y32,'C_07.00(009)'!Y32,'C_07.00(010)'!Y32,'C_07.00(011)'!Y32,'C_07.00(012)'!Y32,'C_07.00(013)'!Y32,'C_07.00(014)'!Y32,'C_07.00(015)'!Y32,'C_07.00(016)'!Y32,'C_07.00(017)'!Y32)</f>
        <v>0</v>
      </c>
      <c r="Z32" s="39">
        <f>SUM('C_07.00(002)'!Z32,'C_07.00(003)'!Z32,'C_07.00(004)'!Z32,'C_07.00(005)'!Z32,'C_07.00(006)'!Z32,'C_07.00(007)'!Z32,'C_07.00(008)'!Z32,'C_07.00(009)'!Z32,'C_07.00(010)'!Z32,'C_07.00(011)'!Z32,'C_07.00(012)'!Z32,'C_07.00(013)'!Z32,'C_07.00(014)'!Z32,'C_07.00(015)'!Z32,'C_07.00(016)'!Z32,'C_07.00(017)'!Z32)</f>
        <v>0</v>
      </c>
      <c r="AA32" s="39">
        <f>SUM('C_07.00(002)'!AA32,'C_07.00(003)'!AA32,'C_07.00(004)'!AA32,'C_07.00(005)'!AA32,'C_07.00(006)'!AA32,'C_07.00(007)'!AA32,'C_07.00(008)'!AA32,'C_07.00(009)'!AA32,'C_07.00(010)'!AA32,'C_07.00(011)'!AA32,'C_07.00(012)'!AA32,'C_07.00(013)'!AA32,'C_07.00(014)'!AA32,'C_07.00(015)'!AA32,'C_07.00(016)'!AA32,'C_07.00(017)'!AA32)</f>
        <v>0</v>
      </c>
      <c r="AB32" s="39">
        <f>SUM('C_07.00(002)'!AB32,'C_07.00(003)'!AB32,'C_07.00(004)'!AB32,'C_07.00(005)'!AB32,'C_07.00(006)'!AB32,'C_07.00(007)'!AB32,'C_07.00(008)'!AB32,'C_07.00(009)'!AB32,'C_07.00(010)'!AB32,'C_07.00(011)'!AB32,'C_07.00(012)'!AB32,'C_07.00(013)'!AB32,'C_07.00(014)'!AB32,'C_07.00(015)'!AB32,'C_07.00(016)'!AB32,'C_07.00(017)'!AB32)</f>
        <v>0</v>
      </c>
      <c r="AC32" s="74">
        <f>SUM('C_07.00(002)'!AC32,'C_07.00(003)'!AC32,'C_07.00(004)'!AC32,'C_07.00(005)'!AC32,'C_07.00(006)'!AC32,'C_07.00(007)'!AC32,'C_07.00(008)'!AC32,'C_07.00(009)'!AC32,'C_07.00(010)'!AC32,'C_07.00(011)'!AC32,'C_07.00(012)'!AC32,'C_07.00(013)'!AC32,'C_07.00(014)'!AC32,'C_07.00(015)'!AC32,'C_07.00(016)'!AC32,'C_07.00(017)'!AC32)</f>
        <v>0</v>
      </c>
    </row>
    <row r="33" spans="1:29" ht="36" customHeight="1">
      <c r="A33" s="14" t="s">
        <v>642</v>
      </c>
      <c r="B33" s="175"/>
      <c r="C33" s="73">
        <v>0.7</v>
      </c>
      <c r="D33" s="30" t="s">
        <v>9</v>
      </c>
      <c r="E33" s="75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39">
        <f>SUM('C_07.00(002)'!S33,'C_07.00(003)'!S33,'C_07.00(004)'!S33,'C_07.00(005)'!S33,'C_07.00(006)'!S33,'C_07.00(007)'!S33,'C_07.00(008)'!S33,'C_07.00(009)'!S33,'C_07.00(010)'!S33,'C_07.00(011)'!S33,'C_07.00(012)'!S33,'C_07.00(013)'!S33,'C_07.00(014)'!S33,'C_07.00(015)'!S33,'C_07.00(016)'!S33,'C_07.00(017)'!S33)</f>
        <v>0</v>
      </c>
      <c r="T33" s="39">
        <f>SUM('C_07.00(002)'!T33,'C_07.00(003)'!T33,'C_07.00(004)'!T33,'C_07.00(005)'!T33,'C_07.00(006)'!T33,'C_07.00(007)'!T33,'C_07.00(008)'!T33,'C_07.00(009)'!T33,'C_07.00(010)'!T33,'C_07.00(011)'!T33,'C_07.00(012)'!T33,'C_07.00(013)'!T33,'C_07.00(014)'!T33,'C_07.00(015)'!T33,'C_07.00(016)'!T33,'C_07.00(017)'!T33)</f>
        <v>0</v>
      </c>
      <c r="U33" s="39">
        <f>SUM('C_07.00(002)'!U33,'C_07.00(003)'!U33,'C_07.00(004)'!U33,'C_07.00(005)'!U33,'C_07.00(006)'!U33,'C_07.00(007)'!U33,'C_07.00(008)'!U33,'C_07.00(009)'!U33,'C_07.00(010)'!U33,'C_07.00(011)'!U33,'C_07.00(012)'!U33,'C_07.00(013)'!U33,'C_07.00(014)'!U33,'C_07.00(015)'!U33,'C_07.00(016)'!U33,'C_07.00(017)'!U33)</f>
        <v>0</v>
      </c>
      <c r="V33" s="39">
        <f>SUM('C_07.00(002)'!V33,'C_07.00(003)'!V33,'C_07.00(004)'!V33,'C_07.00(005)'!V33,'C_07.00(006)'!V33,'C_07.00(007)'!V33,'C_07.00(008)'!V33,'C_07.00(009)'!V33,'C_07.00(010)'!V33,'C_07.00(011)'!V33,'C_07.00(012)'!V33,'C_07.00(013)'!V33,'C_07.00(014)'!V33,'C_07.00(015)'!V33,'C_07.00(016)'!V33,'C_07.00(017)'!V33)</f>
        <v>0</v>
      </c>
      <c r="W33" s="39">
        <f>SUM('C_07.00(002)'!W33,'C_07.00(003)'!W33,'C_07.00(004)'!W33,'C_07.00(005)'!W33,'C_07.00(006)'!W33,'C_07.00(007)'!W33,'C_07.00(008)'!W33,'C_07.00(009)'!W33,'C_07.00(010)'!W33,'C_07.00(011)'!W33,'C_07.00(012)'!W33,'C_07.00(013)'!W33,'C_07.00(014)'!W33,'C_07.00(015)'!W33,'C_07.00(016)'!W33,'C_07.00(017)'!W33)</f>
        <v>0</v>
      </c>
      <c r="X33" s="39">
        <f>SUM('C_07.00(002)'!X33,'C_07.00(003)'!X33,'C_07.00(004)'!X33,'C_07.00(005)'!X33,'C_07.00(006)'!X33,'C_07.00(007)'!X33,'C_07.00(008)'!X33,'C_07.00(009)'!X33,'C_07.00(010)'!X33,'C_07.00(011)'!X33,'C_07.00(012)'!X33,'C_07.00(013)'!X33,'C_07.00(014)'!X33,'C_07.00(015)'!X33,'C_07.00(016)'!X33,'C_07.00(017)'!X33)</f>
        <v>0</v>
      </c>
      <c r="Y33" s="39">
        <f>SUM('C_07.00(002)'!Y33,'C_07.00(003)'!Y33,'C_07.00(004)'!Y33,'C_07.00(005)'!Y33,'C_07.00(006)'!Y33,'C_07.00(007)'!Y33,'C_07.00(008)'!Y33,'C_07.00(009)'!Y33,'C_07.00(010)'!Y33,'C_07.00(011)'!Y33,'C_07.00(012)'!Y33,'C_07.00(013)'!Y33,'C_07.00(014)'!Y33,'C_07.00(015)'!Y33,'C_07.00(016)'!Y33,'C_07.00(017)'!Y33)</f>
        <v>0</v>
      </c>
      <c r="Z33" s="39">
        <f>SUM('C_07.00(002)'!Z33,'C_07.00(003)'!Z33,'C_07.00(004)'!Z33,'C_07.00(005)'!Z33,'C_07.00(006)'!Z33,'C_07.00(007)'!Z33,'C_07.00(008)'!Z33,'C_07.00(009)'!Z33,'C_07.00(010)'!Z33,'C_07.00(011)'!Z33,'C_07.00(012)'!Z33,'C_07.00(013)'!Z33,'C_07.00(014)'!Z33,'C_07.00(015)'!Z33,'C_07.00(016)'!Z33,'C_07.00(017)'!Z33)</f>
        <v>0</v>
      </c>
      <c r="AA33" s="39">
        <f>SUM('C_07.00(002)'!AA33,'C_07.00(003)'!AA33,'C_07.00(004)'!AA33,'C_07.00(005)'!AA33,'C_07.00(006)'!AA33,'C_07.00(007)'!AA33,'C_07.00(008)'!AA33,'C_07.00(009)'!AA33,'C_07.00(010)'!AA33,'C_07.00(011)'!AA33,'C_07.00(012)'!AA33,'C_07.00(013)'!AA33,'C_07.00(014)'!AA33,'C_07.00(015)'!AA33,'C_07.00(016)'!AA33,'C_07.00(017)'!AA33)</f>
        <v>0</v>
      </c>
      <c r="AB33" s="39">
        <f>SUM('C_07.00(002)'!AB33,'C_07.00(003)'!AB33,'C_07.00(004)'!AB33,'C_07.00(005)'!AB33,'C_07.00(006)'!AB33,'C_07.00(007)'!AB33,'C_07.00(008)'!AB33,'C_07.00(009)'!AB33,'C_07.00(010)'!AB33,'C_07.00(011)'!AB33,'C_07.00(012)'!AB33,'C_07.00(013)'!AB33,'C_07.00(014)'!AB33,'C_07.00(015)'!AB33,'C_07.00(016)'!AB33,'C_07.00(017)'!AB33)</f>
        <v>0</v>
      </c>
      <c r="AC33" s="74">
        <f>SUM('C_07.00(002)'!AC33,'C_07.00(003)'!AC33,'C_07.00(004)'!AC33,'C_07.00(005)'!AC33,'C_07.00(006)'!AC33,'C_07.00(007)'!AC33,'C_07.00(008)'!AC33,'C_07.00(009)'!AC33,'C_07.00(010)'!AC33,'C_07.00(011)'!AC33,'C_07.00(012)'!AC33,'C_07.00(013)'!AC33,'C_07.00(014)'!AC33,'C_07.00(015)'!AC33,'C_07.00(016)'!AC33,'C_07.00(017)'!AC33)</f>
        <v>0</v>
      </c>
    </row>
    <row r="34" spans="1:29" ht="36" customHeight="1">
      <c r="A34" s="14" t="s">
        <v>643</v>
      </c>
      <c r="B34" s="175"/>
      <c r="C34" s="73">
        <v>0.75</v>
      </c>
      <c r="D34" s="30" t="s">
        <v>21</v>
      </c>
      <c r="E34" s="39">
        <f>SUM('C_07.00(002)'!E34,'C_07.00(003)'!E34,'C_07.00(004)'!E34,'C_07.00(005)'!E34,'C_07.00(006)'!E34,'C_07.00(007)'!E34,'C_07.00(008)'!E34,'C_07.00(009)'!E34,'C_07.00(010)'!E34,'C_07.00(011)'!E34,'C_07.00(012)'!E34,'C_07.00(013)'!E34,'C_07.00(014)'!E34,'C_07.00(015)'!E34,'C_07.00(016)'!E34,'C_07.00(017)'!E34)</f>
        <v>0</v>
      </c>
      <c r="F34" s="70"/>
      <c r="G34" s="39">
        <f>SUM('C_07.00(002)'!G34,'C_07.00(003)'!G34,'C_07.00(004)'!G34,'C_07.00(005)'!G34,'C_07.00(006)'!G34,'C_07.00(007)'!G34,'C_07.00(008)'!G34,'C_07.00(009)'!G34,'C_07.00(010)'!G34,'C_07.00(011)'!G34,'C_07.00(012)'!G34,'C_07.00(013)'!G34,'C_07.00(014)'!G34,'C_07.00(015)'!G34,'C_07.00(016)'!G34,'C_07.00(017)'!G34)</f>
        <v>0</v>
      </c>
      <c r="H34" s="39">
        <f>SUM('C_07.00(002)'!H34,'C_07.00(003)'!H34,'C_07.00(004)'!H34,'C_07.00(005)'!H34,'C_07.00(006)'!H34,'C_07.00(007)'!H34,'C_07.00(008)'!H34,'C_07.00(009)'!H34,'C_07.00(010)'!H34,'C_07.00(011)'!H34,'C_07.00(012)'!H34,'C_07.00(013)'!H34,'C_07.00(014)'!H34,'C_07.00(015)'!H34,'C_07.00(016)'!H34,'C_07.00(017)'!H34)</f>
        <v>0</v>
      </c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39">
        <f>SUM('C_07.00(002)'!S34,'C_07.00(003)'!S34,'C_07.00(004)'!S34,'C_07.00(005)'!S34,'C_07.00(006)'!S34,'C_07.00(007)'!S34,'C_07.00(008)'!S34,'C_07.00(009)'!S34,'C_07.00(010)'!S34,'C_07.00(011)'!S34,'C_07.00(012)'!S34,'C_07.00(013)'!S34,'C_07.00(014)'!S34,'C_07.00(015)'!S34,'C_07.00(016)'!S34,'C_07.00(017)'!S34)</f>
        <v>0</v>
      </c>
      <c r="T34" s="39">
        <f>SUM('C_07.00(002)'!T34,'C_07.00(003)'!T34,'C_07.00(004)'!T34,'C_07.00(005)'!T34,'C_07.00(006)'!T34,'C_07.00(007)'!T34,'C_07.00(008)'!T34,'C_07.00(009)'!T34,'C_07.00(010)'!T34,'C_07.00(011)'!T34,'C_07.00(012)'!T34,'C_07.00(013)'!T34,'C_07.00(014)'!T34,'C_07.00(015)'!T34,'C_07.00(016)'!T34,'C_07.00(017)'!T34)</f>
        <v>0</v>
      </c>
      <c r="U34" s="39">
        <f>SUM('C_07.00(002)'!U34,'C_07.00(003)'!U34,'C_07.00(004)'!U34,'C_07.00(005)'!U34,'C_07.00(006)'!U34,'C_07.00(007)'!U34,'C_07.00(008)'!U34,'C_07.00(009)'!U34,'C_07.00(010)'!U34,'C_07.00(011)'!U34,'C_07.00(012)'!U34,'C_07.00(013)'!U34,'C_07.00(014)'!U34,'C_07.00(015)'!U34,'C_07.00(016)'!U34,'C_07.00(017)'!U34)</f>
        <v>0</v>
      </c>
      <c r="V34" s="39">
        <f>SUM('C_07.00(002)'!V34,'C_07.00(003)'!V34,'C_07.00(004)'!V34,'C_07.00(005)'!V34,'C_07.00(006)'!V34,'C_07.00(007)'!V34,'C_07.00(008)'!V34,'C_07.00(009)'!V34,'C_07.00(010)'!V34,'C_07.00(011)'!V34,'C_07.00(012)'!V34,'C_07.00(013)'!V34,'C_07.00(014)'!V34,'C_07.00(015)'!V34,'C_07.00(016)'!V34,'C_07.00(017)'!V34)</f>
        <v>0</v>
      </c>
      <c r="W34" s="39">
        <f>SUM('C_07.00(002)'!W34,'C_07.00(003)'!W34,'C_07.00(004)'!W34,'C_07.00(005)'!W34,'C_07.00(006)'!W34,'C_07.00(007)'!W34,'C_07.00(008)'!W34,'C_07.00(009)'!W34,'C_07.00(010)'!W34,'C_07.00(011)'!W34,'C_07.00(012)'!W34,'C_07.00(013)'!W34,'C_07.00(014)'!W34,'C_07.00(015)'!W34,'C_07.00(016)'!W34,'C_07.00(017)'!W34)</f>
        <v>0</v>
      </c>
      <c r="X34" s="39">
        <f>SUM('C_07.00(002)'!X34,'C_07.00(003)'!X34,'C_07.00(004)'!X34,'C_07.00(005)'!X34,'C_07.00(006)'!X34,'C_07.00(007)'!X34,'C_07.00(008)'!X34,'C_07.00(009)'!X34,'C_07.00(010)'!X34,'C_07.00(011)'!X34,'C_07.00(012)'!X34,'C_07.00(013)'!X34,'C_07.00(014)'!X34,'C_07.00(015)'!X34,'C_07.00(016)'!X34,'C_07.00(017)'!X34)</f>
        <v>0</v>
      </c>
      <c r="Y34" s="39">
        <f>SUM('C_07.00(002)'!Y34,'C_07.00(003)'!Y34,'C_07.00(004)'!Y34,'C_07.00(005)'!Y34,'C_07.00(006)'!Y34,'C_07.00(007)'!Y34,'C_07.00(008)'!Y34,'C_07.00(009)'!Y34,'C_07.00(010)'!Y34,'C_07.00(011)'!Y34,'C_07.00(012)'!Y34,'C_07.00(013)'!Y34,'C_07.00(014)'!Y34,'C_07.00(015)'!Y34,'C_07.00(016)'!Y34,'C_07.00(017)'!Y34)</f>
        <v>0</v>
      </c>
      <c r="Z34" s="39">
        <f>SUM('C_07.00(002)'!Z34,'C_07.00(003)'!Z34,'C_07.00(004)'!Z34,'C_07.00(005)'!Z34,'C_07.00(006)'!Z34,'C_07.00(007)'!Z34,'C_07.00(008)'!Z34,'C_07.00(009)'!Z34,'C_07.00(010)'!Z34,'C_07.00(011)'!Z34,'C_07.00(012)'!Z34,'C_07.00(013)'!Z34,'C_07.00(014)'!Z34,'C_07.00(015)'!Z34,'C_07.00(016)'!Z34,'C_07.00(017)'!Z34)</f>
        <v>0</v>
      </c>
      <c r="AA34" s="39">
        <f>SUM('C_07.00(002)'!AA34,'C_07.00(003)'!AA34,'C_07.00(004)'!AA34,'C_07.00(005)'!AA34,'C_07.00(006)'!AA34,'C_07.00(007)'!AA34,'C_07.00(008)'!AA34,'C_07.00(009)'!AA34,'C_07.00(010)'!AA34,'C_07.00(011)'!AA34,'C_07.00(012)'!AA34,'C_07.00(013)'!AA34,'C_07.00(014)'!AA34,'C_07.00(015)'!AA34,'C_07.00(016)'!AA34,'C_07.00(017)'!AA34)</f>
        <v>0</v>
      </c>
      <c r="AB34" s="39">
        <f>SUM('C_07.00(002)'!AB34,'C_07.00(003)'!AB34,'C_07.00(004)'!AB34,'C_07.00(005)'!AB34,'C_07.00(006)'!AB34,'C_07.00(007)'!AB34,'C_07.00(008)'!AB34,'C_07.00(009)'!AB34,'C_07.00(010)'!AB34,'C_07.00(011)'!AB34,'C_07.00(012)'!AB34,'C_07.00(013)'!AB34,'C_07.00(014)'!AB34,'C_07.00(015)'!AB34,'C_07.00(016)'!AB34,'C_07.00(017)'!AB34)</f>
        <v>0</v>
      </c>
      <c r="AC34" s="74">
        <f>SUM('C_07.00(002)'!AC34,'C_07.00(003)'!AC34,'C_07.00(004)'!AC34,'C_07.00(005)'!AC34,'C_07.00(006)'!AC34,'C_07.00(007)'!AC34,'C_07.00(008)'!AC34,'C_07.00(009)'!AC34,'C_07.00(010)'!AC34,'C_07.00(011)'!AC34,'C_07.00(012)'!AC34,'C_07.00(013)'!AC34,'C_07.00(014)'!AC34,'C_07.00(015)'!AC34,'C_07.00(016)'!AC34,'C_07.00(017)'!AC34)</f>
        <v>0</v>
      </c>
    </row>
    <row r="35" spans="1:29" ht="36" customHeight="1">
      <c r="A35" s="14" t="s">
        <v>644</v>
      </c>
      <c r="B35" s="175"/>
      <c r="C35" s="73">
        <v>1</v>
      </c>
      <c r="D35" s="30" t="s">
        <v>22</v>
      </c>
      <c r="E35" s="39">
        <f>SUM('C_07.00(002)'!E35,'C_07.00(003)'!E35,'C_07.00(004)'!E35,'C_07.00(005)'!E35,'C_07.00(006)'!E35,'C_07.00(007)'!E35,'C_07.00(008)'!E35,'C_07.00(009)'!E35,'C_07.00(010)'!E35,'C_07.00(011)'!E35,'C_07.00(012)'!E35,'C_07.00(013)'!E35,'C_07.00(014)'!E35,'C_07.00(015)'!E35,'C_07.00(016)'!E35,'C_07.00(017)'!E35)</f>
        <v>0</v>
      </c>
      <c r="F35" s="70"/>
      <c r="G35" s="39">
        <f>SUM('C_07.00(002)'!G35,'C_07.00(003)'!G35,'C_07.00(004)'!G35,'C_07.00(005)'!G35,'C_07.00(006)'!G35,'C_07.00(007)'!G35,'C_07.00(008)'!G35,'C_07.00(009)'!G35,'C_07.00(010)'!G35,'C_07.00(011)'!G35,'C_07.00(012)'!G35,'C_07.00(013)'!G35,'C_07.00(014)'!G35,'C_07.00(015)'!G35,'C_07.00(016)'!G35,'C_07.00(017)'!G35)</f>
        <v>0</v>
      </c>
      <c r="H35" s="39">
        <f>SUM('C_07.00(002)'!H35,'C_07.00(003)'!H35,'C_07.00(004)'!H35,'C_07.00(005)'!H35,'C_07.00(006)'!H35,'C_07.00(007)'!H35,'C_07.00(008)'!H35,'C_07.00(009)'!H35,'C_07.00(010)'!H35,'C_07.00(011)'!H35,'C_07.00(012)'!H35,'C_07.00(013)'!H35,'C_07.00(014)'!H35,'C_07.00(015)'!H35,'C_07.00(016)'!H35,'C_07.00(017)'!H35)</f>
        <v>0</v>
      </c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39">
        <f>SUM('C_07.00(002)'!S35,'C_07.00(003)'!S35,'C_07.00(004)'!S35,'C_07.00(005)'!S35,'C_07.00(006)'!S35,'C_07.00(007)'!S35,'C_07.00(008)'!S35,'C_07.00(009)'!S35,'C_07.00(010)'!S35,'C_07.00(011)'!S35,'C_07.00(012)'!S35,'C_07.00(013)'!S35,'C_07.00(014)'!S35,'C_07.00(015)'!S35,'C_07.00(016)'!S35,'C_07.00(017)'!S35)</f>
        <v>0</v>
      </c>
      <c r="T35" s="39">
        <f>SUM('C_07.00(002)'!T35,'C_07.00(003)'!T35,'C_07.00(004)'!T35,'C_07.00(005)'!T35,'C_07.00(006)'!T35,'C_07.00(007)'!T35,'C_07.00(008)'!T35,'C_07.00(009)'!T35,'C_07.00(010)'!T35,'C_07.00(011)'!T35,'C_07.00(012)'!T35,'C_07.00(013)'!T35,'C_07.00(014)'!T35,'C_07.00(015)'!T35,'C_07.00(016)'!T35,'C_07.00(017)'!T35)</f>
        <v>0</v>
      </c>
      <c r="U35" s="39">
        <f>SUM('C_07.00(002)'!U35,'C_07.00(003)'!U35,'C_07.00(004)'!U35,'C_07.00(005)'!U35,'C_07.00(006)'!U35,'C_07.00(007)'!U35,'C_07.00(008)'!U35,'C_07.00(009)'!U35,'C_07.00(010)'!U35,'C_07.00(011)'!U35,'C_07.00(012)'!U35,'C_07.00(013)'!U35,'C_07.00(014)'!U35,'C_07.00(015)'!U35,'C_07.00(016)'!U35,'C_07.00(017)'!U35)</f>
        <v>0</v>
      </c>
      <c r="V35" s="39">
        <f>SUM('C_07.00(002)'!V35,'C_07.00(003)'!V35,'C_07.00(004)'!V35,'C_07.00(005)'!V35,'C_07.00(006)'!V35,'C_07.00(007)'!V35,'C_07.00(008)'!V35,'C_07.00(009)'!V35,'C_07.00(010)'!V35,'C_07.00(011)'!V35,'C_07.00(012)'!V35,'C_07.00(013)'!V35,'C_07.00(014)'!V35,'C_07.00(015)'!V35,'C_07.00(016)'!V35,'C_07.00(017)'!V35)</f>
        <v>0</v>
      </c>
      <c r="W35" s="39">
        <f>SUM('C_07.00(002)'!W35,'C_07.00(003)'!W35,'C_07.00(004)'!W35,'C_07.00(005)'!W35,'C_07.00(006)'!W35,'C_07.00(007)'!W35,'C_07.00(008)'!W35,'C_07.00(009)'!W35,'C_07.00(010)'!W35,'C_07.00(011)'!W35,'C_07.00(012)'!W35,'C_07.00(013)'!W35,'C_07.00(014)'!W35,'C_07.00(015)'!W35,'C_07.00(016)'!W35,'C_07.00(017)'!W35)</f>
        <v>0</v>
      </c>
      <c r="X35" s="39">
        <f>SUM('C_07.00(002)'!X35,'C_07.00(003)'!X35,'C_07.00(004)'!X35,'C_07.00(005)'!X35,'C_07.00(006)'!X35,'C_07.00(007)'!X35,'C_07.00(008)'!X35,'C_07.00(009)'!X35,'C_07.00(010)'!X35,'C_07.00(011)'!X35,'C_07.00(012)'!X35,'C_07.00(013)'!X35,'C_07.00(014)'!X35,'C_07.00(015)'!X35,'C_07.00(016)'!X35,'C_07.00(017)'!X35)</f>
        <v>0</v>
      </c>
      <c r="Y35" s="39">
        <f>SUM('C_07.00(002)'!Y35,'C_07.00(003)'!Y35,'C_07.00(004)'!Y35,'C_07.00(005)'!Y35,'C_07.00(006)'!Y35,'C_07.00(007)'!Y35,'C_07.00(008)'!Y35,'C_07.00(009)'!Y35,'C_07.00(010)'!Y35,'C_07.00(011)'!Y35,'C_07.00(012)'!Y35,'C_07.00(013)'!Y35,'C_07.00(014)'!Y35,'C_07.00(015)'!Y35,'C_07.00(016)'!Y35,'C_07.00(017)'!Y35)</f>
        <v>0</v>
      </c>
      <c r="Z35" s="39">
        <f>SUM('C_07.00(002)'!Z35,'C_07.00(003)'!Z35,'C_07.00(004)'!Z35,'C_07.00(005)'!Z35,'C_07.00(006)'!Z35,'C_07.00(007)'!Z35,'C_07.00(008)'!Z35,'C_07.00(009)'!Z35,'C_07.00(010)'!Z35,'C_07.00(011)'!Z35,'C_07.00(012)'!Z35,'C_07.00(013)'!Z35,'C_07.00(014)'!Z35,'C_07.00(015)'!Z35,'C_07.00(016)'!Z35,'C_07.00(017)'!Z35)</f>
        <v>0</v>
      </c>
      <c r="AA35" s="39">
        <f>SUM('C_07.00(002)'!AA35,'C_07.00(003)'!AA35,'C_07.00(004)'!AA35,'C_07.00(005)'!AA35,'C_07.00(006)'!AA35,'C_07.00(007)'!AA35,'C_07.00(008)'!AA35,'C_07.00(009)'!AA35,'C_07.00(010)'!AA35,'C_07.00(011)'!AA35,'C_07.00(012)'!AA35,'C_07.00(013)'!AA35,'C_07.00(014)'!AA35,'C_07.00(015)'!AA35,'C_07.00(016)'!AA35,'C_07.00(017)'!AA35)</f>
        <v>0</v>
      </c>
      <c r="AB35" s="39">
        <f>SUM('C_07.00(002)'!AB35,'C_07.00(003)'!AB35,'C_07.00(004)'!AB35,'C_07.00(005)'!AB35,'C_07.00(006)'!AB35,'C_07.00(007)'!AB35,'C_07.00(008)'!AB35,'C_07.00(009)'!AB35,'C_07.00(010)'!AB35,'C_07.00(011)'!AB35,'C_07.00(012)'!AB35,'C_07.00(013)'!AB35,'C_07.00(014)'!AB35,'C_07.00(015)'!AB35,'C_07.00(016)'!AB35,'C_07.00(017)'!AB35)</f>
        <v>0</v>
      </c>
      <c r="AC35" s="74">
        <f>SUM('C_07.00(002)'!AC35,'C_07.00(003)'!AC35,'C_07.00(004)'!AC35,'C_07.00(005)'!AC35,'C_07.00(006)'!AC35,'C_07.00(007)'!AC35,'C_07.00(008)'!AC35,'C_07.00(009)'!AC35,'C_07.00(010)'!AC35,'C_07.00(011)'!AC35,'C_07.00(012)'!AC35,'C_07.00(013)'!AC35,'C_07.00(014)'!AC35,'C_07.00(015)'!AC35,'C_07.00(016)'!AC35,'C_07.00(017)'!AC35)</f>
        <v>0</v>
      </c>
    </row>
    <row r="36" spans="1:29" ht="36" customHeight="1">
      <c r="A36" s="14" t="s">
        <v>645</v>
      </c>
      <c r="B36" s="175"/>
      <c r="C36" s="73">
        <v>1.5</v>
      </c>
      <c r="D36" s="30" t="s">
        <v>23</v>
      </c>
      <c r="E36" s="39">
        <f>SUM('C_07.00(002)'!E36,'C_07.00(003)'!E36,'C_07.00(004)'!E36,'C_07.00(005)'!E36,'C_07.00(006)'!E36,'C_07.00(007)'!E36,'C_07.00(008)'!E36,'C_07.00(009)'!E36,'C_07.00(010)'!E36,'C_07.00(011)'!E36,'C_07.00(012)'!E36,'C_07.00(013)'!E36,'C_07.00(014)'!E36,'C_07.00(015)'!E36,'C_07.00(016)'!E36,'C_07.00(017)'!E36)</f>
        <v>0</v>
      </c>
      <c r="F36" s="70"/>
      <c r="G36" s="39">
        <f>SUM('C_07.00(002)'!G36,'C_07.00(003)'!G36,'C_07.00(004)'!G36,'C_07.00(005)'!G36,'C_07.00(006)'!G36,'C_07.00(007)'!G36,'C_07.00(008)'!G36,'C_07.00(009)'!G36,'C_07.00(010)'!G36,'C_07.00(011)'!G36,'C_07.00(012)'!G36,'C_07.00(013)'!G36,'C_07.00(014)'!G36,'C_07.00(015)'!G36,'C_07.00(016)'!G36,'C_07.00(017)'!G36)</f>
        <v>0</v>
      </c>
      <c r="H36" s="39">
        <f>SUM('C_07.00(002)'!H36,'C_07.00(003)'!H36,'C_07.00(004)'!H36,'C_07.00(005)'!H36,'C_07.00(006)'!H36,'C_07.00(007)'!H36,'C_07.00(008)'!H36,'C_07.00(009)'!H36,'C_07.00(010)'!H36,'C_07.00(011)'!H36,'C_07.00(012)'!H36,'C_07.00(013)'!H36,'C_07.00(014)'!H36,'C_07.00(015)'!H36,'C_07.00(016)'!H36,'C_07.00(017)'!H36)</f>
        <v>0</v>
      </c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39">
        <f>SUM('C_07.00(002)'!S36,'C_07.00(003)'!S36,'C_07.00(004)'!S36,'C_07.00(005)'!S36,'C_07.00(006)'!S36,'C_07.00(007)'!S36,'C_07.00(008)'!S36,'C_07.00(009)'!S36,'C_07.00(010)'!S36,'C_07.00(011)'!S36,'C_07.00(012)'!S36,'C_07.00(013)'!S36,'C_07.00(014)'!S36,'C_07.00(015)'!S36,'C_07.00(016)'!S36,'C_07.00(017)'!S36)</f>
        <v>0</v>
      </c>
      <c r="T36" s="39">
        <f>SUM('C_07.00(002)'!T36,'C_07.00(003)'!T36,'C_07.00(004)'!T36,'C_07.00(005)'!T36,'C_07.00(006)'!T36,'C_07.00(007)'!T36,'C_07.00(008)'!T36,'C_07.00(009)'!T36,'C_07.00(010)'!T36,'C_07.00(011)'!T36,'C_07.00(012)'!T36,'C_07.00(013)'!T36,'C_07.00(014)'!T36,'C_07.00(015)'!T36,'C_07.00(016)'!T36,'C_07.00(017)'!T36)</f>
        <v>0</v>
      </c>
      <c r="U36" s="39">
        <f>SUM('C_07.00(002)'!U36,'C_07.00(003)'!U36,'C_07.00(004)'!U36,'C_07.00(005)'!U36,'C_07.00(006)'!U36,'C_07.00(007)'!U36,'C_07.00(008)'!U36,'C_07.00(009)'!U36,'C_07.00(010)'!U36,'C_07.00(011)'!U36,'C_07.00(012)'!U36,'C_07.00(013)'!U36,'C_07.00(014)'!U36,'C_07.00(015)'!U36,'C_07.00(016)'!U36,'C_07.00(017)'!U36)</f>
        <v>0</v>
      </c>
      <c r="V36" s="39">
        <f>SUM('C_07.00(002)'!V36,'C_07.00(003)'!V36,'C_07.00(004)'!V36,'C_07.00(005)'!V36,'C_07.00(006)'!V36,'C_07.00(007)'!V36,'C_07.00(008)'!V36,'C_07.00(009)'!V36,'C_07.00(010)'!V36,'C_07.00(011)'!V36,'C_07.00(012)'!V36,'C_07.00(013)'!V36,'C_07.00(014)'!V36,'C_07.00(015)'!V36,'C_07.00(016)'!V36,'C_07.00(017)'!V36)</f>
        <v>0</v>
      </c>
      <c r="W36" s="39">
        <f>SUM('C_07.00(002)'!W36,'C_07.00(003)'!W36,'C_07.00(004)'!W36,'C_07.00(005)'!W36,'C_07.00(006)'!W36,'C_07.00(007)'!W36,'C_07.00(008)'!W36,'C_07.00(009)'!W36,'C_07.00(010)'!W36,'C_07.00(011)'!W36,'C_07.00(012)'!W36,'C_07.00(013)'!W36,'C_07.00(014)'!W36,'C_07.00(015)'!W36,'C_07.00(016)'!W36,'C_07.00(017)'!W36)</f>
        <v>0</v>
      </c>
      <c r="X36" s="39">
        <f>SUM('C_07.00(002)'!X36,'C_07.00(003)'!X36,'C_07.00(004)'!X36,'C_07.00(005)'!X36,'C_07.00(006)'!X36,'C_07.00(007)'!X36,'C_07.00(008)'!X36,'C_07.00(009)'!X36,'C_07.00(010)'!X36,'C_07.00(011)'!X36,'C_07.00(012)'!X36,'C_07.00(013)'!X36,'C_07.00(014)'!X36,'C_07.00(015)'!X36,'C_07.00(016)'!X36,'C_07.00(017)'!X36)</f>
        <v>0</v>
      </c>
      <c r="Y36" s="39">
        <f>SUM('C_07.00(002)'!Y36,'C_07.00(003)'!Y36,'C_07.00(004)'!Y36,'C_07.00(005)'!Y36,'C_07.00(006)'!Y36,'C_07.00(007)'!Y36,'C_07.00(008)'!Y36,'C_07.00(009)'!Y36,'C_07.00(010)'!Y36,'C_07.00(011)'!Y36,'C_07.00(012)'!Y36,'C_07.00(013)'!Y36,'C_07.00(014)'!Y36,'C_07.00(015)'!Y36,'C_07.00(016)'!Y36,'C_07.00(017)'!Y36)</f>
        <v>0</v>
      </c>
      <c r="Z36" s="39">
        <f>SUM('C_07.00(002)'!Z36,'C_07.00(003)'!Z36,'C_07.00(004)'!Z36,'C_07.00(005)'!Z36,'C_07.00(006)'!Z36,'C_07.00(007)'!Z36,'C_07.00(008)'!Z36,'C_07.00(009)'!Z36,'C_07.00(010)'!Z36,'C_07.00(011)'!Z36,'C_07.00(012)'!Z36,'C_07.00(013)'!Z36,'C_07.00(014)'!Z36,'C_07.00(015)'!Z36,'C_07.00(016)'!Z36,'C_07.00(017)'!Z36)</f>
        <v>0</v>
      </c>
      <c r="AA36" s="39">
        <f>SUM('C_07.00(002)'!AA36,'C_07.00(003)'!AA36,'C_07.00(004)'!AA36,'C_07.00(005)'!AA36,'C_07.00(006)'!AA36,'C_07.00(007)'!AA36,'C_07.00(008)'!AA36,'C_07.00(009)'!AA36,'C_07.00(010)'!AA36,'C_07.00(011)'!AA36,'C_07.00(012)'!AA36,'C_07.00(013)'!AA36,'C_07.00(014)'!AA36,'C_07.00(015)'!AA36,'C_07.00(016)'!AA36,'C_07.00(017)'!AA36)</f>
        <v>0</v>
      </c>
      <c r="AB36" s="39">
        <f>SUM('C_07.00(002)'!AB36,'C_07.00(003)'!AB36,'C_07.00(004)'!AB36,'C_07.00(005)'!AB36,'C_07.00(006)'!AB36,'C_07.00(007)'!AB36,'C_07.00(008)'!AB36,'C_07.00(009)'!AB36,'C_07.00(010)'!AB36,'C_07.00(011)'!AB36,'C_07.00(012)'!AB36,'C_07.00(013)'!AB36,'C_07.00(014)'!AB36,'C_07.00(015)'!AB36,'C_07.00(016)'!AB36,'C_07.00(017)'!AB36)</f>
        <v>0</v>
      </c>
      <c r="AC36" s="74">
        <f>SUM('C_07.00(002)'!AC36,'C_07.00(003)'!AC36,'C_07.00(004)'!AC36,'C_07.00(005)'!AC36,'C_07.00(006)'!AC36,'C_07.00(007)'!AC36,'C_07.00(008)'!AC36,'C_07.00(009)'!AC36,'C_07.00(010)'!AC36,'C_07.00(011)'!AC36,'C_07.00(012)'!AC36,'C_07.00(013)'!AC36,'C_07.00(014)'!AC36,'C_07.00(015)'!AC36,'C_07.00(016)'!AC36,'C_07.00(017)'!AC36)</f>
        <v>0</v>
      </c>
    </row>
    <row r="37" spans="1:29" ht="36" customHeight="1">
      <c r="A37" s="14" t="s">
        <v>646</v>
      </c>
      <c r="B37" s="175"/>
      <c r="C37" s="73">
        <v>2.5</v>
      </c>
      <c r="D37" s="30" t="s">
        <v>24</v>
      </c>
      <c r="E37" s="39">
        <f>SUM('C_07.00(002)'!E37,'C_07.00(003)'!E37,'C_07.00(004)'!E37,'C_07.00(005)'!E37,'C_07.00(006)'!E37,'C_07.00(007)'!E37,'C_07.00(008)'!E37,'C_07.00(009)'!E37,'C_07.00(010)'!E37,'C_07.00(011)'!E37,'C_07.00(012)'!E37,'C_07.00(013)'!E37,'C_07.00(014)'!E37,'C_07.00(015)'!E37,'C_07.00(016)'!E37,'C_07.00(017)'!E37)</f>
        <v>0</v>
      </c>
      <c r="F37" s="70"/>
      <c r="G37" s="39">
        <f>SUM('C_07.00(002)'!G37,'C_07.00(003)'!G37,'C_07.00(004)'!G37,'C_07.00(005)'!G37,'C_07.00(006)'!G37,'C_07.00(007)'!G37,'C_07.00(008)'!G37,'C_07.00(009)'!G37,'C_07.00(010)'!G37,'C_07.00(011)'!G37,'C_07.00(012)'!G37,'C_07.00(013)'!G37,'C_07.00(014)'!G37,'C_07.00(015)'!G37,'C_07.00(016)'!G37,'C_07.00(017)'!G37)</f>
        <v>0</v>
      </c>
      <c r="H37" s="39">
        <f>SUM('C_07.00(002)'!H37,'C_07.00(003)'!H37,'C_07.00(004)'!H37,'C_07.00(005)'!H37,'C_07.00(006)'!H37,'C_07.00(007)'!H37,'C_07.00(008)'!H37,'C_07.00(009)'!H37,'C_07.00(010)'!H37,'C_07.00(011)'!H37,'C_07.00(012)'!H37,'C_07.00(013)'!H37,'C_07.00(014)'!H37,'C_07.00(015)'!H37,'C_07.00(016)'!H37,'C_07.00(017)'!H37)</f>
        <v>0</v>
      </c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39">
        <f>SUM('C_07.00(002)'!S37,'C_07.00(003)'!S37,'C_07.00(004)'!S37,'C_07.00(005)'!S37,'C_07.00(006)'!S37,'C_07.00(007)'!S37,'C_07.00(008)'!S37,'C_07.00(009)'!S37,'C_07.00(010)'!S37,'C_07.00(011)'!S37,'C_07.00(012)'!S37,'C_07.00(013)'!S37,'C_07.00(014)'!S37,'C_07.00(015)'!S37,'C_07.00(016)'!S37,'C_07.00(017)'!S37)</f>
        <v>0</v>
      </c>
      <c r="T37" s="39">
        <f>SUM('C_07.00(002)'!T37,'C_07.00(003)'!T37,'C_07.00(004)'!T37,'C_07.00(005)'!T37,'C_07.00(006)'!T37,'C_07.00(007)'!T37,'C_07.00(008)'!T37,'C_07.00(009)'!T37,'C_07.00(010)'!T37,'C_07.00(011)'!T37,'C_07.00(012)'!T37,'C_07.00(013)'!T37,'C_07.00(014)'!T37,'C_07.00(015)'!T37,'C_07.00(016)'!T37,'C_07.00(017)'!T37)</f>
        <v>0</v>
      </c>
      <c r="U37" s="39">
        <f>SUM('C_07.00(002)'!U37,'C_07.00(003)'!U37,'C_07.00(004)'!U37,'C_07.00(005)'!U37,'C_07.00(006)'!U37,'C_07.00(007)'!U37,'C_07.00(008)'!U37,'C_07.00(009)'!U37,'C_07.00(010)'!U37,'C_07.00(011)'!U37,'C_07.00(012)'!U37,'C_07.00(013)'!U37,'C_07.00(014)'!U37,'C_07.00(015)'!U37,'C_07.00(016)'!U37,'C_07.00(017)'!U37)</f>
        <v>0</v>
      </c>
      <c r="V37" s="39">
        <f>SUM('C_07.00(002)'!V37,'C_07.00(003)'!V37,'C_07.00(004)'!V37,'C_07.00(005)'!V37,'C_07.00(006)'!V37,'C_07.00(007)'!V37,'C_07.00(008)'!V37,'C_07.00(009)'!V37,'C_07.00(010)'!V37,'C_07.00(011)'!V37,'C_07.00(012)'!V37,'C_07.00(013)'!V37,'C_07.00(014)'!V37,'C_07.00(015)'!V37,'C_07.00(016)'!V37,'C_07.00(017)'!V37)</f>
        <v>0</v>
      </c>
      <c r="W37" s="39">
        <f>SUM('C_07.00(002)'!W37,'C_07.00(003)'!W37,'C_07.00(004)'!W37,'C_07.00(005)'!W37,'C_07.00(006)'!W37,'C_07.00(007)'!W37,'C_07.00(008)'!W37,'C_07.00(009)'!W37,'C_07.00(010)'!W37,'C_07.00(011)'!W37,'C_07.00(012)'!W37,'C_07.00(013)'!W37,'C_07.00(014)'!W37,'C_07.00(015)'!W37,'C_07.00(016)'!W37,'C_07.00(017)'!W37)</f>
        <v>0</v>
      </c>
      <c r="X37" s="39">
        <f>SUM('C_07.00(002)'!X37,'C_07.00(003)'!X37,'C_07.00(004)'!X37,'C_07.00(005)'!X37,'C_07.00(006)'!X37,'C_07.00(007)'!X37,'C_07.00(008)'!X37,'C_07.00(009)'!X37,'C_07.00(010)'!X37,'C_07.00(011)'!X37,'C_07.00(012)'!X37,'C_07.00(013)'!X37,'C_07.00(014)'!X37,'C_07.00(015)'!X37,'C_07.00(016)'!X37,'C_07.00(017)'!X37)</f>
        <v>0</v>
      </c>
      <c r="Y37" s="39">
        <f>SUM('C_07.00(002)'!Y37,'C_07.00(003)'!Y37,'C_07.00(004)'!Y37,'C_07.00(005)'!Y37,'C_07.00(006)'!Y37,'C_07.00(007)'!Y37,'C_07.00(008)'!Y37,'C_07.00(009)'!Y37,'C_07.00(010)'!Y37,'C_07.00(011)'!Y37,'C_07.00(012)'!Y37,'C_07.00(013)'!Y37,'C_07.00(014)'!Y37,'C_07.00(015)'!Y37,'C_07.00(016)'!Y37,'C_07.00(017)'!Y37)</f>
        <v>0</v>
      </c>
      <c r="Z37" s="39">
        <f>SUM('C_07.00(002)'!Z37,'C_07.00(003)'!Z37,'C_07.00(004)'!Z37,'C_07.00(005)'!Z37,'C_07.00(006)'!Z37,'C_07.00(007)'!Z37,'C_07.00(008)'!Z37,'C_07.00(009)'!Z37,'C_07.00(010)'!Z37,'C_07.00(011)'!Z37,'C_07.00(012)'!Z37,'C_07.00(013)'!Z37,'C_07.00(014)'!Z37,'C_07.00(015)'!Z37,'C_07.00(016)'!Z37,'C_07.00(017)'!Z37)</f>
        <v>0</v>
      </c>
      <c r="AA37" s="39">
        <f>SUM('C_07.00(002)'!AA37,'C_07.00(003)'!AA37,'C_07.00(004)'!AA37,'C_07.00(005)'!AA37,'C_07.00(006)'!AA37,'C_07.00(007)'!AA37,'C_07.00(008)'!AA37,'C_07.00(009)'!AA37,'C_07.00(010)'!AA37,'C_07.00(011)'!AA37,'C_07.00(012)'!AA37,'C_07.00(013)'!AA37,'C_07.00(014)'!AA37,'C_07.00(015)'!AA37,'C_07.00(016)'!AA37,'C_07.00(017)'!AA37)</f>
        <v>0</v>
      </c>
      <c r="AB37" s="39">
        <f>SUM('C_07.00(002)'!AB37,'C_07.00(003)'!AB37,'C_07.00(004)'!AB37,'C_07.00(005)'!AB37,'C_07.00(006)'!AB37,'C_07.00(007)'!AB37,'C_07.00(008)'!AB37,'C_07.00(009)'!AB37,'C_07.00(010)'!AB37,'C_07.00(011)'!AB37,'C_07.00(012)'!AB37,'C_07.00(013)'!AB37,'C_07.00(014)'!AB37,'C_07.00(015)'!AB37,'C_07.00(016)'!AB37,'C_07.00(017)'!AB37)</f>
        <v>0</v>
      </c>
      <c r="AC37" s="74">
        <f>SUM('C_07.00(002)'!AC37,'C_07.00(003)'!AC37,'C_07.00(004)'!AC37,'C_07.00(005)'!AC37,'C_07.00(006)'!AC37,'C_07.00(007)'!AC37,'C_07.00(008)'!AC37,'C_07.00(009)'!AC37,'C_07.00(010)'!AC37,'C_07.00(011)'!AC37,'C_07.00(012)'!AC37,'C_07.00(013)'!AC37,'C_07.00(014)'!AC37,'C_07.00(015)'!AC37,'C_07.00(016)'!AC37,'C_07.00(017)'!AC37)</f>
        <v>0</v>
      </c>
    </row>
    <row r="38" spans="1:29" ht="36" customHeight="1">
      <c r="A38" s="14" t="s">
        <v>647</v>
      </c>
      <c r="B38" s="175"/>
      <c r="C38" s="73">
        <v>3.7</v>
      </c>
      <c r="D38" s="30" t="s">
        <v>25</v>
      </c>
      <c r="E38" s="39">
        <f>SUM('C_07.00(002)'!E38,'C_07.00(003)'!E38,'C_07.00(004)'!E38,'C_07.00(005)'!E38,'C_07.00(006)'!E38,'C_07.00(007)'!E38,'C_07.00(008)'!E38,'C_07.00(009)'!E38,'C_07.00(010)'!E38,'C_07.00(011)'!E38,'C_07.00(012)'!E38,'C_07.00(013)'!E38,'C_07.00(014)'!E38,'C_07.00(015)'!E38,'C_07.00(016)'!E38,'C_07.00(017)'!E38)</f>
        <v>0</v>
      </c>
      <c r="F38" s="70"/>
      <c r="G38" s="39">
        <f>SUM('C_07.00(002)'!G38,'C_07.00(003)'!G38,'C_07.00(004)'!G38,'C_07.00(005)'!G38,'C_07.00(006)'!G38,'C_07.00(007)'!G38,'C_07.00(008)'!G38,'C_07.00(009)'!G38,'C_07.00(010)'!G38,'C_07.00(011)'!G38,'C_07.00(012)'!G38,'C_07.00(013)'!G38,'C_07.00(014)'!G38,'C_07.00(015)'!G38,'C_07.00(016)'!G38,'C_07.00(017)'!G38)</f>
        <v>0</v>
      </c>
      <c r="H38" s="39">
        <f>SUM('C_07.00(002)'!H38,'C_07.00(003)'!H38,'C_07.00(004)'!H38,'C_07.00(005)'!H38,'C_07.00(006)'!H38,'C_07.00(007)'!H38,'C_07.00(008)'!H38,'C_07.00(009)'!H38,'C_07.00(010)'!H38,'C_07.00(011)'!H38,'C_07.00(012)'!H38,'C_07.00(013)'!H38,'C_07.00(014)'!H38,'C_07.00(015)'!H38,'C_07.00(016)'!H38,'C_07.00(017)'!H38)</f>
        <v>0</v>
      </c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39">
        <f>SUM('C_07.00(002)'!S38,'C_07.00(003)'!S38,'C_07.00(004)'!S38,'C_07.00(005)'!S38,'C_07.00(006)'!S38,'C_07.00(007)'!S38,'C_07.00(008)'!S38,'C_07.00(009)'!S38,'C_07.00(010)'!S38,'C_07.00(011)'!S38,'C_07.00(012)'!S38,'C_07.00(013)'!S38,'C_07.00(014)'!S38,'C_07.00(015)'!S38,'C_07.00(016)'!S38,'C_07.00(017)'!S38)</f>
        <v>0</v>
      </c>
      <c r="T38" s="39">
        <f>SUM('C_07.00(002)'!T38,'C_07.00(003)'!T38,'C_07.00(004)'!T38,'C_07.00(005)'!T38,'C_07.00(006)'!T38,'C_07.00(007)'!T38,'C_07.00(008)'!T38,'C_07.00(009)'!T38,'C_07.00(010)'!T38,'C_07.00(011)'!T38,'C_07.00(012)'!T38,'C_07.00(013)'!T38,'C_07.00(014)'!T38,'C_07.00(015)'!T38,'C_07.00(016)'!T38,'C_07.00(017)'!T38)</f>
        <v>0</v>
      </c>
      <c r="U38" s="39">
        <f>SUM('C_07.00(002)'!U38,'C_07.00(003)'!U38,'C_07.00(004)'!U38,'C_07.00(005)'!U38,'C_07.00(006)'!U38,'C_07.00(007)'!U38,'C_07.00(008)'!U38,'C_07.00(009)'!U38,'C_07.00(010)'!U38,'C_07.00(011)'!U38,'C_07.00(012)'!U38,'C_07.00(013)'!U38,'C_07.00(014)'!U38,'C_07.00(015)'!U38,'C_07.00(016)'!U38,'C_07.00(017)'!U38)</f>
        <v>0</v>
      </c>
      <c r="V38" s="39">
        <f>SUM('C_07.00(002)'!V38,'C_07.00(003)'!V38,'C_07.00(004)'!V38,'C_07.00(005)'!V38,'C_07.00(006)'!V38,'C_07.00(007)'!V38,'C_07.00(008)'!V38,'C_07.00(009)'!V38,'C_07.00(010)'!V38,'C_07.00(011)'!V38,'C_07.00(012)'!V38,'C_07.00(013)'!V38,'C_07.00(014)'!V38,'C_07.00(015)'!V38,'C_07.00(016)'!V38,'C_07.00(017)'!V38)</f>
        <v>0</v>
      </c>
      <c r="W38" s="39">
        <f>SUM('C_07.00(002)'!W38,'C_07.00(003)'!W38,'C_07.00(004)'!W38,'C_07.00(005)'!W38,'C_07.00(006)'!W38,'C_07.00(007)'!W38,'C_07.00(008)'!W38,'C_07.00(009)'!W38,'C_07.00(010)'!W38,'C_07.00(011)'!W38,'C_07.00(012)'!W38,'C_07.00(013)'!W38,'C_07.00(014)'!W38,'C_07.00(015)'!W38,'C_07.00(016)'!W38,'C_07.00(017)'!W38)</f>
        <v>0</v>
      </c>
      <c r="X38" s="39">
        <f>SUM('C_07.00(002)'!X38,'C_07.00(003)'!X38,'C_07.00(004)'!X38,'C_07.00(005)'!X38,'C_07.00(006)'!X38,'C_07.00(007)'!X38,'C_07.00(008)'!X38,'C_07.00(009)'!X38,'C_07.00(010)'!X38,'C_07.00(011)'!X38,'C_07.00(012)'!X38,'C_07.00(013)'!X38,'C_07.00(014)'!X38,'C_07.00(015)'!X38,'C_07.00(016)'!X38,'C_07.00(017)'!X38)</f>
        <v>0</v>
      </c>
      <c r="Y38" s="39">
        <f>SUM('C_07.00(002)'!Y38,'C_07.00(003)'!Y38,'C_07.00(004)'!Y38,'C_07.00(005)'!Y38,'C_07.00(006)'!Y38,'C_07.00(007)'!Y38,'C_07.00(008)'!Y38,'C_07.00(009)'!Y38,'C_07.00(010)'!Y38,'C_07.00(011)'!Y38,'C_07.00(012)'!Y38,'C_07.00(013)'!Y38,'C_07.00(014)'!Y38,'C_07.00(015)'!Y38,'C_07.00(016)'!Y38,'C_07.00(017)'!Y38)</f>
        <v>0</v>
      </c>
      <c r="Z38" s="39">
        <f>SUM('C_07.00(002)'!Z38,'C_07.00(003)'!Z38,'C_07.00(004)'!Z38,'C_07.00(005)'!Z38,'C_07.00(006)'!Z38,'C_07.00(007)'!Z38,'C_07.00(008)'!Z38,'C_07.00(009)'!Z38,'C_07.00(010)'!Z38,'C_07.00(011)'!Z38,'C_07.00(012)'!Z38,'C_07.00(013)'!Z38,'C_07.00(014)'!Z38,'C_07.00(015)'!Z38,'C_07.00(016)'!Z38,'C_07.00(017)'!Z38)</f>
        <v>0</v>
      </c>
      <c r="AA38" s="39">
        <f>SUM('C_07.00(002)'!AA38,'C_07.00(003)'!AA38,'C_07.00(004)'!AA38,'C_07.00(005)'!AA38,'C_07.00(006)'!AA38,'C_07.00(007)'!AA38,'C_07.00(008)'!AA38,'C_07.00(009)'!AA38,'C_07.00(010)'!AA38,'C_07.00(011)'!AA38,'C_07.00(012)'!AA38,'C_07.00(013)'!AA38,'C_07.00(014)'!AA38,'C_07.00(015)'!AA38,'C_07.00(016)'!AA38,'C_07.00(017)'!AA38)</f>
        <v>0</v>
      </c>
      <c r="AB38" s="39">
        <f>SUM('C_07.00(002)'!AB38,'C_07.00(003)'!AB38,'C_07.00(004)'!AB38,'C_07.00(005)'!AB38,'C_07.00(006)'!AB38,'C_07.00(007)'!AB38,'C_07.00(008)'!AB38,'C_07.00(009)'!AB38,'C_07.00(010)'!AB38,'C_07.00(011)'!AB38,'C_07.00(012)'!AB38,'C_07.00(013)'!AB38,'C_07.00(014)'!AB38,'C_07.00(015)'!AB38,'C_07.00(016)'!AB38,'C_07.00(017)'!AB38)</f>
        <v>0</v>
      </c>
      <c r="AC38" s="74">
        <f>SUM('C_07.00(002)'!AC38,'C_07.00(003)'!AC38,'C_07.00(004)'!AC38,'C_07.00(005)'!AC38,'C_07.00(006)'!AC38,'C_07.00(007)'!AC38,'C_07.00(008)'!AC38,'C_07.00(009)'!AC38,'C_07.00(010)'!AC38,'C_07.00(011)'!AC38,'C_07.00(012)'!AC38,'C_07.00(013)'!AC38,'C_07.00(014)'!AC38,'C_07.00(015)'!AC38,'C_07.00(016)'!AC38,'C_07.00(017)'!AC38)</f>
        <v>0</v>
      </c>
    </row>
    <row r="39" spans="1:29" ht="36" customHeight="1">
      <c r="A39" s="14" t="s">
        <v>648</v>
      </c>
      <c r="B39" s="175"/>
      <c r="C39" s="73">
        <v>12.5</v>
      </c>
      <c r="D39" s="30" t="s">
        <v>26</v>
      </c>
      <c r="E39" s="39">
        <f>SUM('C_07.00(002)'!E39,'C_07.00(003)'!E39,'C_07.00(004)'!E39,'C_07.00(005)'!E39,'C_07.00(006)'!E39,'C_07.00(007)'!E39,'C_07.00(008)'!E39,'C_07.00(009)'!E39,'C_07.00(010)'!E39,'C_07.00(011)'!E39,'C_07.00(012)'!E39,'C_07.00(013)'!E39,'C_07.00(014)'!E39,'C_07.00(015)'!E39,'C_07.00(016)'!E39,'C_07.00(017)'!E39)</f>
        <v>0</v>
      </c>
      <c r="F39" s="70"/>
      <c r="G39" s="39">
        <f>SUM('C_07.00(002)'!G39,'C_07.00(003)'!G39,'C_07.00(004)'!G39,'C_07.00(005)'!G39,'C_07.00(006)'!G39,'C_07.00(007)'!G39,'C_07.00(008)'!G39,'C_07.00(009)'!G39,'C_07.00(010)'!G39,'C_07.00(011)'!G39,'C_07.00(012)'!G39,'C_07.00(013)'!G39,'C_07.00(014)'!G39,'C_07.00(015)'!G39,'C_07.00(016)'!G39,'C_07.00(017)'!G39)</f>
        <v>0</v>
      </c>
      <c r="H39" s="39">
        <f>SUM('C_07.00(002)'!H39,'C_07.00(003)'!H39,'C_07.00(004)'!H39,'C_07.00(005)'!H39,'C_07.00(006)'!H39,'C_07.00(007)'!H39,'C_07.00(008)'!H39,'C_07.00(009)'!H39,'C_07.00(010)'!H39,'C_07.00(011)'!H39,'C_07.00(012)'!H39,'C_07.00(013)'!H39,'C_07.00(014)'!H39,'C_07.00(015)'!H39,'C_07.00(016)'!H39,'C_07.00(017)'!H39)</f>
        <v>0</v>
      </c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39">
        <f>SUM('C_07.00(002)'!S39,'C_07.00(003)'!S39,'C_07.00(004)'!S39,'C_07.00(005)'!S39,'C_07.00(006)'!S39,'C_07.00(007)'!S39,'C_07.00(008)'!S39,'C_07.00(009)'!S39,'C_07.00(010)'!S39,'C_07.00(011)'!S39,'C_07.00(012)'!S39,'C_07.00(013)'!S39,'C_07.00(014)'!S39,'C_07.00(015)'!S39,'C_07.00(016)'!S39,'C_07.00(017)'!S39)</f>
        <v>0</v>
      </c>
      <c r="T39" s="39">
        <f>SUM('C_07.00(002)'!T39,'C_07.00(003)'!T39,'C_07.00(004)'!T39,'C_07.00(005)'!T39,'C_07.00(006)'!T39,'C_07.00(007)'!T39,'C_07.00(008)'!T39,'C_07.00(009)'!T39,'C_07.00(010)'!T39,'C_07.00(011)'!T39,'C_07.00(012)'!T39,'C_07.00(013)'!T39,'C_07.00(014)'!T39,'C_07.00(015)'!T39,'C_07.00(016)'!T39,'C_07.00(017)'!T39)</f>
        <v>0</v>
      </c>
      <c r="U39" s="39">
        <f>SUM('C_07.00(002)'!U39,'C_07.00(003)'!U39,'C_07.00(004)'!U39,'C_07.00(005)'!U39,'C_07.00(006)'!U39,'C_07.00(007)'!U39,'C_07.00(008)'!U39,'C_07.00(009)'!U39,'C_07.00(010)'!U39,'C_07.00(011)'!U39,'C_07.00(012)'!U39,'C_07.00(013)'!U39,'C_07.00(014)'!U39,'C_07.00(015)'!U39,'C_07.00(016)'!U39,'C_07.00(017)'!U39)</f>
        <v>0</v>
      </c>
      <c r="V39" s="39">
        <f>SUM('C_07.00(002)'!V39,'C_07.00(003)'!V39,'C_07.00(004)'!V39,'C_07.00(005)'!V39,'C_07.00(006)'!V39,'C_07.00(007)'!V39,'C_07.00(008)'!V39,'C_07.00(009)'!V39,'C_07.00(010)'!V39,'C_07.00(011)'!V39,'C_07.00(012)'!V39,'C_07.00(013)'!V39,'C_07.00(014)'!V39,'C_07.00(015)'!V39,'C_07.00(016)'!V39,'C_07.00(017)'!V39)</f>
        <v>0</v>
      </c>
      <c r="W39" s="39">
        <f>SUM('C_07.00(002)'!W39,'C_07.00(003)'!W39,'C_07.00(004)'!W39,'C_07.00(005)'!W39,'C_07.00(006)'!W39,'C_07.00(007)'!W39,'C_07.00(008)'!W39,'C_07.00(009)'!W39,'C_07.00(010)'!W39,'C_07.00(011)'!W39,'C_07.00(012)'!W39,'C_07.00(013)'!W39,'C_07.00(014)'!W39,'C_07.00(015)'!W39,'C_07.00(016)'!W39,'C_07.00(017)'!W39)</f>
        <v>0</v>
      </c>
      <c r="X39" s="39">
        <f>SUM('C_07.00(002)'!X39,'C_07.00(003)'!X39,'C_07.00(004)'!X39,'C_07.00(005)'!X39,'C_07.00(006)'!X39,'C_07.00(007)'!X39,'C_07.00(008)'!X39,'C_07.00(009)'!X39,'C_07.00(010)'!X39,'C_07.00(011)'!X39,'C_07.00(012)'!X39,'C_07.00(013)'!X39,'C_07.00(014)'!X39,'C_07.00(015)'!X39,'C_07.00(016)'!X39,'C_07.00(017)'!X39)</f>
        <v>0</v>
      </c>
      <c r="Y39" s="39">
        <f>SUM('C_07.00(002)'!Y39,'C_07.00(003)'!Y39,'C_07.00(004)'!Y39,'C_07.00(005)'!Y39,'C_07.00(006)'!Y39,'C_07.00(007)'!Y39,'C_07.00(008)'!Y39,'C_07.00(009)'!Y39,'C_07.00(010)'!Y39,'C_07.00(011)'!Y39,'C_07.00(012)'!Y39,'C_07.00(013)'!Y39,'C_07.00(014)'!Y39,'C_07.00(015)'!Y39,'C_07.00(016)'!Y39,'C_07.00(017)'!Y39)</f>
        <v>0</v>
      </c>
      <c r="Z39" s="39">
        <f>SUM('C_07.00(002)'!Z39,'C_07.00(003)'!Z39,'C_07.00(004)'!Z39,'C_07.00(005)'!Z39,'C_07.00(006)'!Z39,'C_07.00(007)'!Z39,'C_07.00(008)'!Z39,'C_07.00(009)'!Z39,'C_07.00(010)'!Z39,'C_07.00(011)'!Z39,'C_07.00(012)'!Z39,'C_07.00(013)'!Z39,'C_07.00(014)'!Z39,'C_07.00(015)'!Z39,'C_07.00(016)'!Z39,'C_07.00(017)'!Z39)</f>
        <v>0</v>
      </c>
      <c r="AA39" s="39">
        <f>SUM('C_07.00(002)'!AA39,'C_07.00(003)'!AA39,'C_07.00(004)'!AA39,'C_07.00(005)'!AA39,'C_07.00(006)'!AA39,'C_07.00(007)'!AA39,'C_07.00(008)'!AA39,'C_07.00(009)'!AA39,'C_07.00(010)'!AA39,'C_07.00(011)'!AA39,'C_07.00(012)'!AA39,'C_07.00(013)'!AA39,'C_07.00(014)'!AA39,'C_07.00(015)'!AA39,'C_07.00(016)'!AA39,'C_07.00(017)'!AA39)</f>
        <v>0</v>
      </c>
      <c r="AB39" s="39">
        <f>SUM('C_07.00(002)'!AB39,'C_07.00(003)'!AB39,'C_07.00(004)'!AB39,'C_07.00(005)'!AB39,'C_07.00(006)'!AB39,'C_07.00(007)'!AB39,'C_07.00(008)'!AB39,'C_07.00(009)'!AB39,'C_07.00(010)'!AB39,'C_07.00(011)'!AB39,'C_07.00(012)'!AB39,'C_07.00(013)'!AB39,'C_07.00(014)'!AB39,'C_07.00(015)'!AB39,'C_07.00(016)'!AB39,'C_07.00(017)'!AB39)</f>
        <v>0</v>
      </c>
      <c r="AC39" s="74">
        <f>SUM('C_07.00(002)'!AC39,'C_07.00(003)'!AC39,'C_07.00(004)'!AC39,'C_07.00(005)'!AC39,'C_07.00(006)'!AC39,'C_07.00(007)'!AC39,'C_07.00(008)'!AC39,'C_07.00(009)'!AC39,'C_07.00(010)'!AC39,'C_07.00(011)'!AC39,'C_07.00(012)'!AC39,'C_07.00(013)'!AC39,'C_07.00(014)'!AC39,'C_07.00(015)'!AC39,'C_07.00(016)'!AC39,'C_07.00(017)'!AC39)</f>
        <v>0</v>
      </c>
    </row>
    <row r="40" spans="1:29" ht="36" customHeight="1">
      <c r="A40" s="14" t="s">
        <v>649</v>
      </c>
      <c r="B40" s="175"/>
      <c r="C40" s="73" t="s">
        <v>47</v>
      </c>
      <c r="D40" s="30" t="s">
        <v>27</v>
      </c>
      <c r="E40" s="39">
        <f>SUM('C_07.00(002)'!E40,'C_07.00(003)'!E40,'C_07.00(004)'!E40,'C_07.00(005)'!E40,'C_07.00(006)'!E40,'C_07.00(007)'!E40,'C_07.00(008)'!E40,'C_07.00(009)'!E40,'C_07.00(010)'!E40,'C_07.00(011)'!E40,'C_07.00(012)'!E40,'C_07.00(013)'!E40,'C_07.00(014)'!E40,'C_07.00(015)'!E40,'C_07.00(016)'!E40,'C_07.00(017)'!E40)</f>
        <v>0</v>
      </c>
      <c r="F40" s="70"/>
      <c r="G40" s="39">
        <f>SUM('C_07.00(002)'!G40,'C_07.00(003)'!G40,'C_07.00(004)'!G40,'C_07.00(005)'!G40,'C_07.00(006)'!G40,'C_07.00(007)'!G40,'C_07.00(008)'!G40,'C_07.00(009)'!G40,'C_07.00(010)'!G40,'C_07.00(011)'!G40,'C_07.00(012)'!G40,'C_07.00(013)'!G40,'C_07.00(014)'!G40,'C_07.00(015)'!G40,'C_07.00(016)'!G40,'C_07.00(017)'!G40)</f>
        <v>0</v>
      </c>
      <c r="H40" s="39">
        <f>SUM('C_07.00(002)'!H40,'C_07.00(003)'!H40,'C_07.00(004)'!H40,'C_07.00(005)'!H40,'C_07.00(006)'!H40,'C_07.00(007)'!H40,'C_07.00(008)'!H40,'C_07.00(009)'!H40,'C_07.00(010)'!H40,'C_07.00(011)'!H40,'C_07.00(012)'!H40,'C_07.00(013)'!H40,'C_07.00(014)'!H40,'C_07.00(015)'!H40,'C_07.00(016)'!H40,'C_07.00(017)'!H40)</f>
        <v>0</v>
      </c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39">
        <f>SUM('C_07.00(002)'!S40,'C_07.00(003)'!S40,'C_07.00(004)'!S40,'C_07.00(005)'!S40,'C_07.00(006)'!S40,'C_07.00(007)'!S40,'C_07.00(008)'!S40,'C_07.00(009)'!S40,'C_07.00(010)'!S40,'C_07.00(011)'!S40,'C_07.00(012)'!S40,'C_07.00(013)'!S40,'C_07.00(014)'!S40,'C_07.00(015)'!S40,'C_07.00(016)'!S40,'C_07.00(017)'!S40)</f>
        <v>0</v>
      </c>
      <c r="T40" s="39">
        <f>SUM('C_07.00(002)'!T40,'C_07.00(003)'!T40,'C_07.00(004)'!T40,'C_07.00(005)'!T40,'C_07.00(006)'!T40,'C_07.00(007)'!T40,'C_07.00(008)'!T40,'C_07.00(009)'!T40,'C_07.00(010)'!T40,'C_07.00(011)'!T40,'C_07.00(012)'!T40,'C_07.00(013)'!T40,'C_07.00(014)'!T40,'C_07.00(015)'!T40,'C_07.00(016)'!T40,'C_07.00(017)'!T40)</f>
        <v>0</v>
      </c>
      <c r="U40" s="39">
        <f>SUM('C_07.00(002)'!U40,'C_07.00(003)'!U40,'C_07.00(004)'!U40,'C_07.00(005)'!U40,'C_07.00(006)'!U40,'C_07.00(007)'!U40,'C_07.00(008)'!U40,'C_07.00(009)'!U40,'C_07.00(010)'!U40,'C_07.00(011)'!U40,'C_07.00(012)'!U40,'C_07.00(013)'!U40,'C_07.00(014)'!U40,'C_07.00(015)'!U40,'C_07.00(016)'!U40,'C_07.00(017)'!U40)</f>
        <v>0</v>
      </c>
      <c r="V40" s="39">
        <f>SUM('C_07.00(002)'!V40,'C_07.00(003)'!V40,'C_07.00(004)'!V40,'C_07.00(005)'!V40,'C_07.00(006)'!V40,'C_07.00(007)'!V40,'C_07.00(008)'!V40,'C_07.00(009)'!V40,'C_07.00(010)'!V40,'C_07.00(011)'!V40,'C_07.00(012)'!V40,'C_07.00(013)'!V40,'C_07.00(014)'!V40,'C_07.00(015)'!V40,'C_07.00(016)'!V40,'C_07.00(017)'!V40)</f>
        <v>0</v>
      </c>
      <c r="W40" s="39">
        <f>SUM('C_07.00(002)'!W40,'C_07.00(003)'!W40,'C_07.00(004)'!W40,'C_07.00(005)'!W40,'C_07.00(006)'!W40,'C_07.00(007)'!W40,'C_07.00(008)'!W40,'C_07.00(009)'!W40,'C_07.00(010)'!W40,'C_07.00(011)'!W40,'C_07.00(012)'!W40,'C_07.00(013)'!W40,'C_07.00(014)'!W40,'C_07.00(015)'!W40,'C_07.00(016)'!W40,'C_07.00(017)'!W40)</f>
        <v>0</v>
      </c>
      <c r="X40" s="39">
        <f>SUM('C_07.00(002)'!X40,'C_07.00(003)'!X40,'C_07.00(004)'!X40,'C_07.00(005)'!X40,'C_07.00(006)'!X40,'C_07.00(007)'!X40,'C_07.00(008)'!X40,'C_07.00(009)'!X40,'C_07.00(010)'!X40,'C_07.00(011)'!X40,'C_07.00(012)'!X40,'C_07.00(013)'!X40,'C_07.00(014)'!X40,'C_07.00(015)'!X40,'C_07.00(016)'!X40,'C_07.00(017)'!X40)</f>
        <v>0</v>
      </c>
      <c r="Y40" s="39">
        <f>SUM('C_07.00(002)'!Y40,'C_07.00(003)'!Y40,'C_07.00(004)'!Y40,'C_07.00(005)'!Y40,'C_07.00(006)'!Y40,'C_07.00(007)'!Y40,'C_07.00(008)'!Y40,'C_07.00(009)'!Y40,'C_07.00(010)'!Y40,'C_07.00(011)'!Y40,'C_07.00(012)'!Y40,'C_07.00(013)'!Y40,'C_07.00(014)'!Y40,'C_07.00(015)'!Y40,'C_07.00(016)'!Y40,'C_07.00(017)'!Y40)</f>
        <v>0</v>
      </c>
      <c r="Z40" s="39">
        <f>SUM('C_07.00(002)'!Z40,'C_07.00(003)'!Z40,'C_07.00(004)'!Z40,'C_07.00(005)'!Z40,'C_07.00(006)'!Z40,'C_07.00(007)'!Z40,'C_07.00(008)'!Z40,'C_07.00(009)'!Z40,'C_07.00(010)'!Z40,'C_07.00(011)'!Z40,'C_07.00(012)'!Z40,'C_07.00(013)'!Z40,'C_07.00(014)'!Z40,'C_07.00(015)'!Z40,'C_07.00(016)'!Z40,'C_07.00(017)'!Z40)</f>
        <v>0</v>
      </c>
      <c r="AA40" s="39">
        <f>SUM('C_07.00(002)'!AA40,'C_07.00(003)'!AA40,'C_07.00(004)'!AA40,'C_07.00(005)'!AA40,'C_07.00(006)'!AA40,'C_07.00(007)'!AA40,'C_07.00(008)'!AA40,'C_07.00(009)'!AA40,'C_07.00(010)'!AA40,'C_07.00(011)'!AA40,'C_07.00(012)'!AA40,'C_07.00(013)'!AA40,'C_07.00(014)'!AA40,'C_07.00(015)'!AA40,'C_07.00(016)'!AA40,'C_07.00(017)'!AA40)</f>
        <v>0</v>
      </c>
      <c r="AB40" s="39">
        <f>SUM('C_07.00(002)'!AB40,'C_07.00(003)'!AB40,'C_07.00(004)'!AB40,'C_07.00(005)'!AB40,'C_07.00(006)'!AB40,'C_07.00(007)'!AB40,'C_07.00(008)'!AB40,'C_07.00(009)'!AB40,'C_07.00(010)'!AB40,'C_07.00(011)'!AB40,'C_07.00(012)'!AB40,'C_07.00(013)'!AB40,'C_07.00(014)'!AB40,'C_07.00(015)'!AB40,'C_07.00(016)'!AB40,'C_07.00(017)'!AB40)</f>
        <v>0</v>
      </c>
      <c r="AC40" s="74">
        <f>SUM('C_07.00(002)'!AC40,'C_07.00(003)'!AC40,'C_07.00(004)'!AC40,'C_07.00(005)'!AC40,'C_07.00(006)'!AC40,'C_07.00(007)'!AC40,'C_07.00(008)'!AC40,'C_07.00(009)'!AC40,'C_07.00(010)'!AC40,'C_07.00(011)'!AC40,'C_07.00(012)'!AC40,'C_07.00(013)'!AC40,'C_07.00(014)'!AC40,'C_07.00(015)'!AC40,'C_07.00(016)'!AC40,'C_07.00(017)'!AC40)</f>
        <v>0</v>
      </c>
    </row>
    <row r="41" spans="1:29" ht="36" customHeight="1">
      <c r="A41" s="14" t="s">
        <v>650</v>
      </c>
      <c r="B41" s="175"/>
      <c r="C41" s="73" t="s">
        <v>97</v>
      </c>
      <c r="D41" s="30" t="s">
        <v>98</v>
      </c>
      <c r="E41" s="39">
        <f>SUM('C_07.00(002)'!E41,'C_07.00(003)'!E41,'C_07.00(004)'!E41,'C_07.00(007)'!E41,'C_07.00(008)'!E41,'C_07.00(009)'!E41)</f>
        <v>0</v>
      </c>
      <c r="F41" s="70"/>
      <c r="G41" s="39">
        <f>SUM('C_07.00(002)'!G41,'C_07.00(003)'!G41,'C_07.00(004)'!G41,'C_07.00(007)'!G41,'C_07.00(008)'!G41,'C_07.00(009)'!G41)</f>
        <v>0</v>
      </c>
      <c r="H41" s="39">
        <f>SUM('C_07.00(002)'!H41,'C_07.00(003)'!H41,'C_07.00(004)'!H41,'C_07.00(007)'!H41,'C_07.00(008)'!H41,'C_07.00(009)'!H41)</f>
        <v>0</v>
      </c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39">
        <f>SUM('C_07.00(002)'!S41,'C_07.00(003)'!S41,'C_07.00(004)'!S41,'C_07.00(007)'!S41,'C_07.00(008)'!S41,'C_07.00(009)'!S41)</f>
        <v>0</v>
      </c>
      <c r="T41" s="39">
        <f>SUM('C_07.00(002)'!T41,'C_07.00(003)'!T41,'C_07.00(004)'!T41,'C_07.00(007)'!T41,'C_07.00(008)'!T41,'C_07.00(009)'!T41)</f>
        <v>0</v>
      </c>
      <c r="U41" s="39">
        <f>SUM('C_07.00(002)'!U41,'C_07.00(003)'!U41,'C_07.00(004)'!U41,'C_07.00(007)'!U41,'C_07.00(008)'!U41,'C_07.00(009)'!U41)</f>
        <v>0</v>
      </c>
      <c r="V41" s="39">
        <f>SUM('C_07.00(002)'!V41,'C_07.00(003)'!V41,'C_07.00(004)'!V41,'C_07.00(007)'!V41,'C_07.00(008)'!V41,'C_07.00(009)'!V41)</f>
        <v>0</v>
      </c>
      <c r="W41" s="39">
        <f>SUM('C_07.00(002)'!W41,'C_07.00(003)'!W41,'C_07.00(004)'!W41,'C_07.00(007)'!W41,'C_07.00(008)'!W41,'C_07.00(009)'!W41)</f>
        <v>0</v>
      </c>
      <c r="X41" s="39">
        <f>SUM('C_07.00(002)'!X41,'C_07.00(003)'!X41,'C_07.00(004)'!X41,'C_07.00(007)'!X41,'C_07.00(008)'!X41,'C_07.00(009)'!X41)</f>
        <v>0</v>
      </c>
      <c r="Y41" s="39">
        <f>SUM('C_07.00(002)'!Y41,'C_07.00(003)'!Y41,'C_07.00(004)'!Y41,'C_07.00(007)'!Y41,'C_07.00(008)'!Y41,'C_07.00(009)'!Y41)</f>
        <v>0</v>
      </c>
      <c r="Z41" s="39">
        <f>SUM('C_07.00(002)'!Z41,'C_07.00(003)'!Z41,'C_07.00(004)'!Z41,'C_07.00(007)'!Z41,'C_07.00(008)'!Z41,'C_07.00(009)'!Z41)</f>
        <v>0</v>
      </c>
      <c r="AA41" s="39">
        <f>SUM('C_07.00(002)'!AA41,'C_07.00(003)'!AA41,'C_07.00(004)'!AA41,'C_07.00(007)'!AA41,'C_07.00(008)'!AA41,'C_07.00(009)'!AA41)</f>
        <v>0</v>
      </c>
      <c r="AB41" s="68"/>
      <c r="AC41" s="69"/>
    </row>
    <row r="42" spans="1:29" ht="36" customHeight="1">
      <c r="A42" s="14" t="s">
        <v>651</v>
      </c>
      <c r="B42" s="175"/>
      <c r="C42" s="73" t="s">
        <v>102</v>
      </c>
      <c r="D42" s="30" t="s">
        <v>103</v>
      </c>
      <c r="E42" s="39">
        <f>SUM('C_07.00(002)'!E42,'C_07.00(003)'!E42,'C_07.00(004)'!E42,'C_07.00(007)'!E42,'C_07.00(008)'!E42,'C_07.00(009)'!E42)</f>
        <v>0</v>
      </c>
      <c r="F42" s="70"/>
      <c r="G42" s="39">
        <f>SUM('C_07.00(002)'!G42,'C_07.00(003)'!G42,'C_07.00(004)'!G42,'C_07.00(007)'!G42,'C_07.00(008)'!G42,'C_07.00(009)'!G42)</f>
        <v>0</v>
      </c>
      <c r="H42" s="39">
        <f>SUM('C_07.00(002)'!H42,'C_07.00(003)'!H42,'C_07.00(004)'!H42,'C_07.00(007)'!H42,'C_07.00(008)'!H42,'C_07.00(009)'!H42)</f>
        <v>0</v>
      </c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39">
        <f>SUM('C_07.00(002)'!S42,'C_07.00(003)'!S42,'C_07.00(004)'!S42,'C_07.00(007)'!S42,'C_07.00(008)'!S42,'C_07.00(009)'!S42)</f>
        <v>0</v>
      </c>
      <c r="T42" s="39">
        <f>SUM('C_07.00(002)'!T42,'C_07.00(003)'!T42,'C_07.00(004)'!T42,'C_07.00(007)'!T42,'C_07.00(008)'!T42,'C_07.00(009)'!T42)</f>
        <v>0</v>
      </c>
      <c r="U42" s="39">
        <f>SUM('C_07.00(002)'!U42,'C_07.00(003)'!U42,'C_07.00(004)'!U42,'C_07.00(007)'!U42,'C_07.00(008)'!U42,'C_07.00(009)'!U42)</f>
        <v>0</v>
      </c>
      <c r="V42" s="39">
        <f>SUM('C_07.00(002)'!V42,'C_07.00(003)'!V42,'C_07.00(004)'!V42,'C_07.00(007)'!V42,'C_07.00(008)'!V42,'C_07.00(009)'!V42)</f>
        <v>0</v>
      </c>
      <c r="W42" s="39">
        <f>SUM('C_07.00(002)'!W42,'C_07.00(003)'!W42,'C_07.00(004)'!W42,'C_07.00(007)'!W42,'C_07.00(008)'!W42,'C_07.00(009)'!W42)</f>
        <v>0</v>
      </c>
      <c r="X42" s="39">
        <f>SUM('C_07.00(002)'!X42,'C_07.00(003)'!X42,'C_07.00(004)'!X42,'C_07.00(007)'!X42,'C_07.00(008)'!X42,'C_07.00(009)'!X42)</f>
        <v>0</v>
      </c>
      <c r="Y42" s="39">
        <f>SUM('C_07.00(002)'!Y42,'C_07.00(003)'!Y42,'C_07.00(004)'!Y42,'C_07.00(007)'!Y42,'C_07.00(008)'!Y42,'C_07.00(009)'!Y42)</f>
        <v>0</v>
      </c>
      <c r="Z42" s="39">
        <f>SUM('C_07.00(002)'!Z42,'C_07.00(003)'!Z42,'C_07.00(004)'!Z42,'C_07.00(007)'!Z42,'C_07.00(008)'!Z42,'C_07.00(009)'!Z42)</f>
        <v>0</v>
      </c>
      <c r="AA42" s="68"/>
      <c r="AB42" s="68"/>
      <c r="AC42" s="69"/>
    </row>
    <row r="43" spans="1:29" ht="36" customHeight="1">
      <c r="A43" s="14" t="s">
        <v>652</v>
      </c>
      <c r="B43" s="175"/>
      <c r="C43" s="73" t="s">
        <v>99</v>
      </c>
      <c r="D43" s="30" t="s">
        <v>100</v>
      </c>
      <c r="E43" s="39">
        <f>SUM('C_07.00(002)'!E43,'C_07.00(003)'!E43,'C_07.00(004)'!E43,'C_07.00(007)'!E43,'C_07.00(008)'!E43,'C_07.00(009)'!E43)</f>
        <v>0</v>
      </c>
      <c r="F43" s="70"/>
      <c r="G43" s="39">
        <f>SUM('C_07.00(002)'!G43,'C_07.00(003)'!G43,'C_07.00(004)'!G43,'C_07.00(007)'!G43,'C_07.00(008)'!G43,'C_07.00(009)'!G43)</f>
        <v>0</v>
      </c>
      <c r="H43" s="39">
        <f>SUM('C_07.00(002)'!H43,'C_07.00(003)'!H43,'C_07.00(004)'!H43,'C_07.00(007)'!H43,'C_07.00(008)'!H43,'C_07.00(009)'!H43)</f>
        <v>0</v>
      </c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39">
        <f>SUM('C_07.00(002)'!S43,'C_07.00(003)'!S43,'C_07.00(004)'!S43,'C_07.00(007)'!S43,'C_07.00(008)'!S43,'C_07.00(009)'!S43)</f>
        <v>0</v>
      </c>
      <c r="T43" s="39">
        <f>SUM('C_07.00(002)'!T43,'C_07.00(003)'!T43,'C_07.00(004)'!T43,'C_07.00(007)'!T43,'C_07.00(008)'!T43,'C_07.00(009)'!T43)</f>
        <v>0</v>
      </c>
      <c r="U43" s="39">
        <f>SUM('C_07.00(002)'!U43,'C_07.00(003)'!U43,'C_07.00(004)'!U43,'C_07.00(007)'!U43,'C_07.00(008)'!U43,'C_07.00(009)'!U43)</f>
        <v>0</v>
      </c>
      <c r="V43" s="39">
        <f>SUM('C_07.00(002)'!V43,'C_07.00(003)'!V43,'C_07.00(004)'!V43,'C_07.00(007)'!V43,'C_07.00(008)'!V43,'C_07.00(009)'!V43)</f>
        <v>0</v>
      </c>
      <c r="W43" s="39">
        <f>SUM('C_07.00(002)'!W43,'C_07.00(003)'!W43,'C_07.00(004)'!W43,'C_07.00(007)'!W43,'C_07.00(008)'!W43,'C_07.00(009)'!W43)</f>
        <v>0</v>
      </c>
      <c r="X43" s="39">
        <f>SUM('C_07.00(002)'!X43,'C_07.00(003)'!X43,'C_07.00(004)'!X43,'C_07.00(007)'!X43,'C_07.00(008)'!X43,'C_07.00(009)'!X43)</f>
        <v>0</v>
      </c>
      <c r="Y43" s="39">
        <f>SUM('C_07.00(002)'!Y43,'C_07.00(003)'!Y43,'C_07.00(004)'!Y43,'C_07.00(007)'!Y43,'C_07.00(008)'!Y43,'C_07.00(009)'!Y43)</f>
        <v>0</v>
      </c>
      <c r="Z43" s="39">
        <f>SUM('C_07.00(002)'!Z43,'C_07.00(003)'!Z43,'C_07.00(004)'!Z43,'C_07.00(007)'!Z43,'C_07.00(008)'!Z43,'C_07.00(009)'!Z43)</f>
        <v>0</v>
      </c>
      <c r="AA43" s="39">
        <f>SUM('C_07.00(002)'!AA43,'C_07.00(003)'!AA43,'C_07.00(004)'!AA43,'C_07.00(007)'!AA43,'C_07.00(008)'!AA43,'C_07.00(009)'!AA43)</f>
        <v>0</v>
      </c>
      <c r="AB43" s="68"/>
      <c r="AC43" s="69"/>
    </row>
    <row r="44" spans="1:29" ht="36" customHeight="1" thickBot="1">
      <c r="A44" s="14" t="s">
        <v>653</v>
      </c>
      <c r="B44" s="175"/>
      <c r="C44" s="73" t="s">
        <v>104</v>
      </c>
      <c r="D44" s="30" t="s">
        <v>105</v>
      </c>
      <c r="E44" s="76">
        <f>SUM('C_07.00(002)'!E44,'C_07.00(003)'!E44,'C_07.00(004)'!E44,'C_07.00(007)'!E44,'C_07.00(008)'!E44,'C_07.00(009)'!E44)</f>
        <v>0</v>
      </c>
      <c r="F44" s="77"/>
      <c r="G44" s="76">
        <f>SUM('C_07.00(002)'!G44,'C_07.00(003)'!G44,'C_07.00(004)'!G44,'C_07.00(007)'!G44,'C_07.00(008)'!G44,'C_07.00(009)'!G44)</f>
        <v>0</v>
      </c>
      <c r="H44" s="76">
        <f>SUM('C_07.00(002)'!H44,'C_07.00(003)'!H44,'C_07.00(004)'!H44,'C_07.00(007)'!H44,'C_07.00(008)'!H44,'C_07.00(009)'!H44)</f>
        <v>0</v>
      </c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6">
        <f>SUM('C_07.00(002)'!S44,'C_07.00(003)'!S44,'C_07.00(004)'!S44,'C_07.00(007)'!S44,'C_07.00(008)'!S44,'C_07.00(009)'!S44)</f>
        <v>0</v>
      </c>
      <c r="T44" s="76">
        <f>SUM('C_07.00(002)'!T44,'C_07.00(003)'!T44,'C_07.00(004)'!T44,'C_07.00(007)'!T44,'C_07.00(008)'!T44,'C_07.00(009)'!T44)</f>
        <v>0</v>
      </c>
      <c r="U44" s="76">
        <f>SUM('C_07.00(002)'!U44,'C_07.00(003)'!U44,'C_07.00(004)'!U44,'C_07.00(007)'!U44,'C_07.00(008)'!U44,'C_07.00(009)'!U44)</f>
        <v>0</v>
      </c>
      <c r="V44" s="76">
        <f>SUM('C_07.00(002)'!V44,'C_07.00(003)'!V44,'C_07.00(004)'!V44,'C_07.00(007)'!V44,'C_07.00(008)'!V44,'C_07.00(009)'!V44)</f>
        <v>0</v>
      </c>
      <c r="W44" s="76">
        <f>SUM('C_07.00(002)'!W44,'C_07.00(003)'!W44,'C_07.00(004)'!W44,'C_07.00(007)'!W44,'C_07.00(008)'!W44,'C_07.00(009)'!W44)</f>
        <v>0</v>
      </c>
      <c r="X44" s="76">
        <f>SUM('C_07.00(002)'!X44,'C_07.00(003)'!X44,'C_07.00(004)'!X44,'C_07.00(007)'!X44,'C_07.00(008)'!X44,'C_07.00(009)'!X44)</f>
        <v>0</v>
      </c>
      <c r="Y44" s="76">
        <f>SUM('C_07.00(002)'!Y44,'C_07.00(003)'!Y44,'C_07.00(004)'!Y44,'C_07.00(007)'!Y44,'C_07.00(008)'!Y44,'C_07.00(009)'!Y44)</f>
        <v>0</v>
      </c>
      <c r="Z44" s="76">
        <f>SUM('C_07.00(002)'!Z44,'C_07.00(003)'!Z44,'C_07.00(004)'!Z44,'C_07.00(007)'!Z44,'C_07.00(008)'!Z44,'C_07.00(009)'!Z44)</f>
        <v>0</v>
      </c>
      <c r="AA44" s="78"/>
      <c r="AB44" s="78"/>
      <c r="AC44" s="79"/>
    </row>
  </sheetData>
  <sheetProtection password="D86F" sheet="1" objects="1" scenarios="1"/>
  <mergeCells count="12">
    <mergeCell ref="B2:AA2"/>
    <mergeCell ref="B10:B44"/>
    <mergeCell ref="E5:AC5"/>
    <mergeCell ref="E6:F6"/>
    <mergeCell ref="I7:J7"/>
    <mergeCell ref="K7:L7"/>
    <mergeCell ref="M7:N7"/>
    <mergeCell ref="I6:N6"/>
    <mergeCell ref="Q7:R7"/>
    <mergeCell ref="P6:R6"/>
    <mergeCell ref="T6:W6"/>
    <mergeCell ref="AA6:AC6"/>
  </mergeCells>
  <conditionalFormatting sqref="C17:C18">
    <cfRule type="cellIs" dxfId="34" priority="3" stopIfTrue="1" operator="equal">
      <formula>#REF!</formula>
    </cfRule>
  </conditionalFormatting>
  <conditionalFormatting sqref="C20:C24">
    <cfRule type="cellIs" dxfId="33" priority="2" stopIfTrue="1" operator="equal">
      <formula>#REF!</formula>
    </cfRule>
  </conditionalFormatting>
  <conditionalFormatting sqref="C26:C44">
    <cfRule type="cellIs" dxfId="32" priority="1" stopIfTrue="1" operator="equal">
      <formula>#REF!</formula>
    </cfRule>
  </conditionalFormatting>
  <dataValidations count="2">
    <dataValidation type="decimal" operator="greaterThanOrEqual" allowBlank="1" showInputMessage="1" showErrorMessage="1" error="A positive figure is to be reported" prompt="A positive figure is to be reported" sqref="N10:N15">
      <formula1>0</formula1>
    </dataValidation>
    <dataValidation type="decimal" operator="lessThanOrEqual" allowBlank="1" showInputMessage="1" showErrorMessage="1" error="A negative figure is to be reported" prompt="A negative figure is to be reported" sqref="G10:G15 I10:M15 Q10:Q15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07">
    <outlinePr summaryBelow="0" summaryRight="0"/>
  </sheetPr>
  <dimension ref="A2:AC44"/>
  <sheetViews>
    <sheetView topLeftCell="P1" zoomScale="50" zoomScaleNormal="50" workbookViewId="0">
      <selection activeCell="Y12" sqref="Y12"/>
    </sheetView>
  </sheetViews>
  <sheetFormatPr defaultColWidth="9.140625" defaultRowHeight="15"/>
  <cols>
    <col min="1" max="1" width="6.5703125" style="157" customWidth="1"/>
    <col min="2" max="2" width="5.7109375" customWidth="1"/>
    <col min="3" max="3" width="60.7109375" customWidth="1"/>
    <col min="4" max="4" width="7.5703125" customWidth="1"/>
    <col min="5" max="24" width="24.85546875" customWidth="1"/>
    <col min="25" max="25" width="24.85546875" style="1" customWidth="1"/>
    <col min="26" max="29" width="24.85546875" customWidth="1"/>
  </cols>
  <sheetData>
    <row r="2" spans="1:29">
      <c r="B2" s="183" t="s">
        <v>106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5"/>
    </row>
    <row r="4" spans="1:29">
      <c r="A4" s="158" t="s">
        <v>590</v>
      </c>
      <c r="C4" s="4" t="s">
        <v>74</v>
      </c>
    </row>
    <row r="5" spans="1:29" ht="15.75" thickBot="1">
      <c r="E5" s="198" t="s">
        <v>69</v>
      </c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</row>
    <row r="6" spans="1:29" ht="60" customHeight="1">
      <c r="E6" s="188" t="s">
        <v>28</v>
      </c>
      <c r="F6" s="199"/>
      <c r="G6" s="214" t="s">
        <v>53</v>
      </c>
      <c r="H6" s="214" t="s">
        <v>39</v>
      </c>
      <c r="I6" s="203" t="s">
        <v>40</v>
      </c>
      <c r="J6" s="204"/>
      <c r="K6" s="204"/>
      <c r="L6" s="204"/>
      <c r="M6" s="204"/>
      <c r="N6" s="205"/>
      <c r="O6" s="214" t="s">
        <v>67</v>
      </c>
      <c r="P6" s="208" t="s">
        <v>55</v>
      </c>
      <c r="Q6" s="209"/>
      <c r="R6" s="210"/>
      <c r="S6" s="211" t="s">
        <v>45</v>
      </c>
      <c r="T6" s="211" t="s">
        <v>46</v>
      </c>
      <c r="U6" s="212"/>
      <c r="V6" s="212"/>
      <c r="W6" s="213"/>
      <c r="X6" s="219" t="s">
        <v>29</v>
      </c>
      <c r="Y6" s="82"/>
      <c r="Z6" s="188" t="s">
        <v>59</v>
      </c>
      <c r="AA6" s="188" t="s">
        <v>60</v>
      </c>
      <c r="AB6" s="88"/>
      <c r="AC6" s="89"/>
    </row>
    <row r="7" spans="1:29" ht="42.75">
      <c r="E7" s="83"/>
      <c r="F7" s="190" t="s">
        <v>36</v>
      </c>
      <c r="G7" s="215"/>
      <c r="H7" s="216"/>
      <c r="I7" s="200" t="s">
        <v>41</v>
      </c>
      <c r="J7" s="201"/>
      <c r="K7" s="200" t="s">
        <v>33</v>
      </c>
      <c r="L7" s="202"/>
      <c r="M7" s="200" t="s">
        <v>42</v>
      </c>
      <c r="N7" s="202"/>
      <c r="O7" s="215"/>
      <c r="P7" s="193" t="s">
        <v>56</v>
      </c>
      <c r="Q7" s="206" t="s">
        <v>44</v>
      </c>
      <c r="R7" s="207"/>
      <c r="S7" s="217"/>
      <c r="T7" s="186">
        <v>0</v>
      </c>
      <c r="U7" s="186">
        <v>0.2</v>
      </c>
      <c r="V7" s="186">
        <v>0.5</v>
      </c>
      <c r="W7" s="186">
        <v>1</v>
      </c>
      <c r="X7" s="220"/>
      <c r="Y7" s="83" t="s">
        <v>101</v>
      </c>
      <c r="Z7" s="189"/>
      <c r="AA7" s="189"/>
      <c r="AB7" s="190" t="s">
        <v>50</v>
      </c>
      <c r="AC7" s="191" t="s">
        <v>48</v>
      </c>
    </row>
    <row r="8" spans="1:29" ht="42.75">
      <c r="E8" s="83"/>
      <c r="F8" s="189"/>
      <c r="G8" s="215"/>
      <c r="H8" s="216"/>
      <c r="I8" s="84" t="s">
        <v>63</v>
      </c>
      <c r="J8" s="84" t="s">
        <v>64</v>
      </c>
      <c r="K8" s="85" t="s">
        <v>65</v>
      </c>
      <c r="L8" s="85" t="s">
        <v>66</v>
      </c>
      <c r="M8" s="85" t="s">
        <v>54</v>
      </c>
      <c r="N8" s="85" t="s">
        <v>43</v>
      </c>
      <c r="O8" s="215"/>
      <c r="P8" s="194"/>
      <c r="Q8" s="86"/>
      <c r="R8" s="87" t="s">
        <v>57</v>
      </c>
      <c r="S8" s="218"/>
      <c r="T8" s="187"/>
      <c r="U8" s="187"/>
      <c r="V8" s="187"/>
      <c r="W8" s="187"/>
      <c r="X8" s="220"/>
      <c r="Y8" s="83"/>
      <c r="Z8" s="189"/>
      <c r="AA8" s="189"/>
      <c r="AB8" s="189"/>
      <c r="AC8" s="192"/>
    </row>
    <row r="9" spans="1:29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  <c r="L9" s="2" t="s">
        <v>17</v>
      </c>
      <c r="M9" s="2" t="s">
        <v>18</v>
      </c>
      <c r="N9" s="2" t="s">
        <v>19</v>
      </c>
      <c r="O9" s="2" t="s">
        <v>0</v>
      </c>
      <c r="P9" s="2" t="s">
        <v>1</v>
      </c>
      <c r="Q9" s="2" t="s">
        <v>2</v>
      </c>
      <c r="R9" s="2" t="s">
        <v>3</v>
      </c>
      <c r="S9" s="2" t="s">
        <v>4</v>
      </c>
      <c r="T9" s="2" t="s">
        <v>5</v>
      </c>
      <c r="U9" s="2" t="s">
        <v>6</v>
      </c>
      <c r="V9" s="2" t="s">
        <v>7</v>
      </c>
      <c r="W9" s="2" t="s">
        <v>20</v>
      </c>
      <c r="X9" s="2" t="s">
        <v>8</v>
      </c>
      <c r="Y9" s="2" t="s">
        <v>9</v>
      </c>
      <c r="Z9" s="2" t="s">
        <v>58</v>
      </c>
      <c r="AA9" s="2" t="s">
        <v>21</v>
      </c>
      <c r="AB9" s="2" t="s">
        <v>22</v>
      </c>
      <c r="AC9" s="2" t="s">
        <v>23</v>
      </c>
    </row>
    <row r="10" spans="1:29" ht="25.5" customHeight="1">
      <c r="A10" s="158" t="s">
        <v>110</v>
      </c>
      <c r="B10" s="195" t="s">
        <v>68</v>
      </c>
      <c r="C10" s="130" t="s">
        <v>35</v>
      </c>
      <c r="D10" s="3" t="s">
        <v>10</v>
      </c>
      <c r="E10" s="124">
        <f>IF(ROUND(SUM($E$26:$E$32,$E$34:$E$40),0)=ROUND(SUM($E$17:$E$18,$E$20,$E$22,$E$24),0),ROUND(SUM($E$26:$E$32,$E$34:$E$40),0),"ERROR")</f>
        <v>0</v>
      </c>
      <c r="F10" s="90"/>
      <c r="G10" s="91">
        <f>IF(ROUND(SUM($G$26:$G$32,$G$34:$G$40),0)=ROUND(SUM($G$17:$G$18,$G$20,$G$22,$G$24),0),ROUND(SUM($G$26:$G$32,$G$34:$G$40),0),"ERROR")</f>
        <v>0</v>
      </c>
      <c r="H10" s="91">
        <f>IF(ROUND(SUM($H$26:$H$32,$H$34:$H$40),0)=ROUND(SUM($H$17:$H$18,$H$20,$H$22,$H$24),0),ROUND(SUM($H$26:$H$32,$H$34:$H$40),0),"ERROR")</f>
        <v>0</v>
      </c>
      <c r="I10" s="91">
        <f>SUM(I17:I18,I20,I22,I24)</f>
        <v>0</v>
      </c>
      <c r="J10" s="91">
        <f>SUM(J17:J18,J20,J22,J24)</f>
        <v>0</v>
      </c>
      <c r="K10" s="91">
        <f>SUM(K17:K18,K20,K22,K24)</f>
        <v>0</v>
      </c>
      <c r="L10" s="91">
        <f>SUM(L17:L18,L20,L22,L24)</f>
        <v>0</v>
      </c>
      <c r="M10" s="140">
        <f>SUM(I10:L10)</f>
        <v>0</v>
      </c>
      <c r="N10" s="91">
        <f>SUM(N17:N18,N20,N22,N24)</f>
        <v>0</v>
      </c>
      <c r="O10" s="91">
        <f>IF(ROUND(SUM($H$10,$M$10,$N$10),0)=ROUND(SUM($O$17:$O$18,$O$20,$O$22,$O$24),0),ROUND(SUM($H$10,$M$10,$N$10),0),"ERROR")</f>
        <v>0</v>
      </c>
      <c r="P10" s="91">
        <f>SUM(P17:P18,P20,P22,P24)</f>
        <v>0</v>
      </c>
      <c r="Q10" s="91">
        <f>SUM(Q17:Q18,Q20,Q22,Q24)</f>
        <v>0</v>
      </c>
      <c r="R10" s="91">
        <f>SUM(R17:R18,R20,R22,R24)</f>
        <v>0</v>
      </c>
      <c r="S10" s="91">
        <f>IF(ROUND(SUM(S26:S40),0)=ROUND(SUM(S17:S18,S20,S22,S24),0),ROUND(SUM(S26:S40),0),"ERROR")</f>
        <v>0</v>
      </c>
      <c r="T10" s="91">
        <f>IF(ROUND(SUM(T26:T40),0)=ROUND(T18,0),ROUND(SUM(T26:T40),0),"ERROR")</f>
        <v>0</v>
      </c>
      <c r="U10" s="91">
        <f>IF(ROUND(SUM(U26:U40),0)=ROUND(U18,0),ROUND(SUM(U26:U40),0),"ERROR")</f>
        <v>0</v>
      </c>
      <c r="V10" s="91">
        <f>IF(ROUND(SUM(V26:V40),0)=ROUND(V18,0),ROUND(SUM(V26:V40),0),"ERROR")</f>
        <v>0</v>
      </c>
      <c r="W10" s="91">
        <f>IF(ROUND(SUM(W26:W40),0)=ROUND(W18,0),ROUND(SUM(W26:W40),0),"ERROR")</f>
        <v>0</v>
      </c>
      <c r="X10" s="159">
        <f t="shared" ref="X10:X15" si="0">S10-T10-(0.8*U10)-(0.5*V10)</f>
        <v>0</v>
      </c>
      <c r="Y10" s="91">
        <f>SUM(Y17:Y18,Y20,Y22,Y24)</f>
        <v>0</v>
      </c>
      <c r="Z10" s="91">
        <f>IF(ROUND(SUM(Z26:Z40),0)=ROUND(SUM(Z17:Z18,Z20,Z22,Z24),0),ROUND(SUM(Z26:Z40),0),"ERROR")</f>
        <v>0</v>
      </c>
      <c r="AA10" s="91">
        <f>SUM(AA26:AA40)</f>
        <v>0</v>
      </c>
      <c r="AB10" s="140"/>
      <c r="AC10" s="141"/>
    </row>
    <row r="11" spans="1:29" ht="25.5" customHeight="1">
      <c r="A11" s="158" t="s">
        <v>591</v>
      </c>
      <c r="B11" s="196"/>
      <c r="C11" s="131" t="s">
        <v>34</v>
      </c>
      <c r="D11" s="3" t="s">
        <v>11</v>
      </c>
      <c r="E11" s="134"/>
      <c r="F11" s="92"/>
      <c r="G11" s="136"/>
      <c r="H11" s="93">
        <f t="shared" ref="H11:H15" si="1">E11+G11</f>
        <v>0</v>
      </c>
      <c r="I11" s="136"/>
      <c r="J11" s="136"/>
      <c r="K11" s="136"/>
      <c r="L11" s="136"/>
      <c r="M11" s="136"/>
      <c r="N11" s="136"/>
      <c r="O11" s="93">
        <f t="shared" ref="O11:O15" si="2">SUM(H11,M11:N11)</f>
        <v>0</v>
      </c>
      <c r="P11" s="136"/>
      <c r="Q11" s="136"/>
      <c r="R11" s="136"/>
      <c r="S11" s="93">
        <f>SUM(O11:Q11)</f>
        <v>0</v>
      </c>
      <c r="T11" s="136"/>
      <c r="U11" s="136"/>
      <c r="V11" s="136"/>
      <c r="W11" s="136"/>
      <c r="X11" s="160">
        <f t="shared" si="0"/>
        <v>0</v>
      </c>
      <c r="Y11" s="136"/>
      <c r="Z11" s="136"/>
      <c r="AA11" s="138"/>
      <c r="AB11" s="94"/>
      <c r="AC11" s="95"/>
    </row>
    <row r="12" spans="1:29" ht="25.5" customHeight="1">
      <c r="A12" s="158" t="s">
        <v>592</v>
      </c>
      <c r="B12" s="196"/>
      <c r="C12" s="132" t="s">
        <v>61</v>
      </c>
      <c r="D12" s="3" t="s">
        <v>12</v>
      </c>
      <c r="E12" s="134"/>
      <c r="F12" s="92"/>
      <c r="G12" s="136"/>
      <c r="H12" s="93">
        <f t="shared" si="1"/>
        <v>0</v>
      </c>
      <c r="I12" s="136"/>
      <c r="J12" s="136"/>
      <c r="K12" s="136"/>
      <c r="L12" s="136"/>
      <c r="M12" s="136"/>
      <c r="N12" s="136"/>
      <c r="O12" s="93">
        <f t="shared" si="2"/>
        <v>0</v>
      </c>
      <c r="P12" s="136"/>
      <c r="Q12" s="136"/>
      <c r="R12" s="136"/>
      <c r="S12" s="93">
        <f t="shared" ref="S12:S15" si="3">SUM(O12:Q12)</f>
        <v>0</v>
      </c>
      <c r="T12" s="136"/>
      <c r="U12" s="136"/>
      <c r="V12" s="136"/>
      <c r="W12" s="136"/>
      <c r="X12" s="160">
        <f t="shared" si="0"/>
        <v>0</v>
      </c>
      <c r="Y12" s="136"/>
      <c r="Z12" s="136"/>
      <c r="AA12" s="138"/>
      <c r="AB12" s="94"/>
      <c r="AC12" s="95"/>
    </row>
    <row r="13" spans="1:29" ht="28.5">
      <c r="A13" s="158" t="s">
        <v>593</v>
      </c>
      <c r="B13" s="196"/>
      <c r="C13" s="131" t="s">
        <v>49</v>
      </c>
      <c r="D13" s="3" t="s">
        <v>13</v>
      </c>
      <c r="E13" s="134"/>
      <c r="F13" s="92"/>
      <c r="G13" s="136"/>
      <c r="H13" s="93">
        <f t="shared" si="1"/>
        <v>0</v>
      </c>
      <c r="I13" s="136"/>
      <c r="J13" s="136"/>
      <c r="K13" s="136"/>
      <c r="L13" s="136"/>
      <c r="M13" s="136"/>
      <c r="N13" s="136"/>
      <c r="O13" s="93">
        <f t="shared" si="2"/>
        <v>0</v>
      </c>
      <c r="P13" s="136"/>
      <c r="Q13" s="136"/>
      <c r="R13" s="136"/>
      <c r="S13" s="93">
        <f t="shared" si="3"/>
        <v>0</v>
      </c>
      <c r="T13" s="136"/>
      <c r="U13" s="136"/>
      <c r="V13" s="136"/>
      <c r="W13" s="136"/>
      <c r="X13" s="160">
        <f t="shared" si="0"/>
        <v>0</v>
      </c>
      <c r="Y13" s="136"/>
      <c r="Z13" s="136"/>
      <c r="AA13" s="138"/>
      <c r="AB13" s="94"/>
      <c r="AC13" s="95"/>
    </row>
    <row r="14" spans="1:29" ht="28.5">
      <c r="A14" s="158" t="s">
        <v>594</v>
      </c>
      <c r="B14" s="196"/>
      <c r="C14" s="131" t="s">
        <v>51</v>
      </c>
      <c r="D14" s="3" t="s">
        <v>14</v>
      </c>
      <c r="E14" s="134"/>
      <c r="F14" s="92"/>
      <c r="G14" s="136"/>
      <c r="H14" s="93">
        <f t="shared" si="1"/>
        <v>0</v>
      </c>
      <c r="I14" s="136"/>
      <c r="J14" s="136"/>
      <c r="K14" s="136"/>
      <c r="L14" s="136"/>
      <c r="M14" s="136"/>
      <c r="N14" s="136"/>
      <c r="O14" s="93">
        <f t="shared" si="2"/>
        <v>0</v>
      </c>
      <c r="P14" s="136"/>
      <c r="Q14" s="136"/>
      <c r="R14" s="136"/>
      <c r="S14" s="93">
        <f t="shared" si="3"/>
        <v>0</v>
      </c>
      <c r="T14" s="136"/>
      <c r="U14" s="136"/>
      <c r="V14" s="136"/>
      <c r="W14" s="136"/>
      <c r="X14" s="160">
        <f t="shared" si="0"/>
        <v>0</v>
      </c>
      <c r="Y14" s="136"/>
      <c r="Z14" s="136"/>
      <c r="AA14" s="138"/>
      <c r="AB14" s="94"/>
      <c r="AC14" s="95"/>
    </row>
    <row r="15" spans="1:29" ht="42.75">
      <c r="A15" s="158" t="s">
        <v>595</v>
      </c>
      <c r="B15" s="196"/>
      <c r="C15" s="131" t="s">
        <v>52</v>
      </c>
      <c r="D15" s="3" t="s">
        <v>15</v>
      </c>
      <c r="E15" s="135"/>
      <c r="F15" s="96"/>
      <c r="G15" s="137"/>
      <c r="H15" s="97">
        <f t="shared" si="1"/>
        <v>0</v>
      </c>
      <c r="I15" s="137"/>
      <c r="J15" s="137"/>
      <c r="K15" s="137"/>
      <c r="L15" s="137"/>
      <c r="M15" s="137"/>
      <c r="N15" s="137"/>
      <c r="O15" s="97">
        <f t="shared" si="2"/>
        <v>0</v>
      </c>
      <c r="P15" s="137"/>
      <c r="Q15" s="137"/>
      <c r="R15" s="137"/>
      <c r="S15" s="97">
        <f t="shared" si="3"/>
        <v>0</v>
      </c>
      <c r="T15" s="137"/>
      <c r="U15" s="137"/>
      <c r="V15" s="137"/>
      <c r="W15" s="137"/>
      <c r="X15" s="161">
        <f t="shared" si="0"/>
        <v>0</v>
      </c>
      <c r="Y15" s="137"/>
      <c r="Z15" s="137"/>
      <c r="AA15" s="139"/>
      <c r="AB15" s="98"/>
      <c r="AC15" s="99"/>
    </row>
    <row r="16" spans="1:29">
      <c r="B16" s="196"/>
      <c r="C16" s="81" t="s">
        <v>70</v>
      </c>
      <c r="D16" s="129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8"/>
      <c r="Z16" s="107"/>
      <c r="AA16" s="107"/>
      <c r="AB16" s="107"/>
      <c r="AC16" s="108"/>
    </row>
    <row r="17" spans="1:29" ht="30" customHeight="1">
      <c r="A17" s="158" t="s">
        <v>596</v>
      </c>
      <c r="B17" s="196"/>
      <c r="C17" s="133" t="s">
        <v>37</v>
      </c>
      <c r="D17" s="3" t="s">
        <v>16</v>
      </c>
      <c r="E17" s="125"/>
      <c r="F17" s="109"/>
      <c r="G17" s="110"/>
      <c r="H17" s="111">
        <f t="shared" ref="H17:H18" si="4">E17+G17</f>
        <v>0</v>
      </c>
      <c r="I17" s="112"/>
      <c r="J17" s="112"/>
      <c r="K17" s="112"/>
      <c r="L17" s="112"/>
      <c r="M17" s="112"/>
      <c r="N17" s="113"/>
      <c r="O17" s="114">
        <f t="shared" ref="O17:O18" si="5">SUM(H17,M17:N17)</f>
        <v>0</v>
      </c>
      <c r="P17" s="113"/>
      <c r="Q17" s="113"/>
      <c r="R17" s="113"/>
      <c r="S17" s="111">
        <f t="shared" ref="S17:S18" si="6">SUM(O17:Q17)</f>
        <v>0</v>
      </c>
      <c r="T17" s="115"/>
      <c r="U17" s="115"/>
      <c r="V17" s="115"/>
      <c r="W17" s="115"/>
      <c r="X17" s="162">
        <f>S17</f>
        <v>0</v>
      </c>
      <c r="Y17" s="116"/>
      <c r="Z17" s="113"/>
      <c r="AA17" s="117"/>
      <c r="AB17" s="117"/>
      <c r="AC17" s="153"/>
    </row>
    <row r="18" spans="1:29" ht="28.5">
      <c r="A18" s="158" t="s">
        <v>597</v>
      </c>
      <c r="B18" s="196"/>
      <c r="C18" s="133" t="s">
        <v>38</v>
      </c>
      <c r="D18" s="3" t="s">
        <v>17</v>
      </c>
      <c r="E18" s="126"/>
      <c r="F18" s="118"/>
      <c r="G18" s="119"/>
      <c r="H18" s="120">
        <f t="shared" si="4"/>
        <v>0</v>
      </c>
      <c r="I18" s="112"/>
      <c r="J18" s="112"/>
      <c r="K18" s="112"/>
      <c r="L18" s="112"/>
      <c r="M18" s="112"/>
      <c r="N18" s="121"/>
      <c r="O18" s="122">
        <f t="shared" si="5"/>
        <v>0</v>
      </c>
      <c r="P18" s="121"/>
      <c r="Q18" s="121"/>
      <c r="R18" s="121"/>
      <c r="S18" s="120">
        <f t="shared" si="6"/>
        <v>0</v>
      </c>
      <c r="T18" s="119"/>
      <c r="U18" s="119"/>
      <c r="V18" s="119"/>
      <c r="W18" s="119"/>
      <c r="X18" s="161">
        <f>S18-T18-(0.8*U18)-(0.5*V18)</f>
        <v>0</v>
      </c>
      <c r="Y18" s="121"/>
      <c r="Z18" s="121"/>
      <c r="AA18" s="123"/>
      <c r="AB18" s="155"/>
      <c r="AC18" s="154"/>
    </row>
    <row r="19" spans="1:29">
      <c r="B19" s="196"/>
      <c r="C19" s="81" t="s">
        <v>71</v>
      </c>
      <c r="D19" s="128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07"/>
      <c r="Y19" s="108"/>
      <c r="Z19" s="107"/>
      <c r="AA19" s="107"/>
      <c r="AB19" s="107"/>
      <c r="AC19" s="108"/>
    </row>
    <row r="20" spans="1:29" ht="24.75" customHeight="1">
      <c r="A20" s="158" t="s">
        <v>598</v>
      </c>
      <c r="B20" s="196"/>
      <c r="C20" s="133" t="s">
        <v>30</v>
      </c>
      <c r="D20" s="3" t="s">
        <v>18</v>
      </c>
      <c r="E20" s="142"/>
      <c r="F20" s="90"/>
      <c r="G20" s="140"/>
      <c r="H20" s="91">
        <f t="shared" ref="H20:H24" si="7">E20+G20</f>
        <v>0</v>
      </c>
      <c r="I20" s="140"/>
      <c r="J20" s="140"/>
      <c r="K20" s="140"/>
      <c r="L20" s="140"/>
      <c r="M20" s="140"/>
      <c r="N20" s="140"/>
      <c r="O20" s="91">
        <f t="shared" ref="O20:O24" si="8">SUM(H20,M20:N20)</f>
        <v>0</v>
      </c>
      <c r="P20" s="140"/>
      <c r="Q20" s="140"/>
      <c r="R20" s="140"/>
      <c r="S20" s="91">
        <f t="shared" ref="S20:S24" si="9">SUM(O20:Q20)</f>
        <v>0</v>
      </c>
      <c r="T20" s="101"/>
      <c r="U20" s="101"/>
      <c r="V20" s="101"/>
      <c r="W20" s="101"/>
      <c r="X20" s="163">
        <f>S20</f>
        <v>0</v>
      </c>
      <c r="Y20" s="140"/>
      <c r="Z20" s="140"/>
      <c r="AA20" s="150"/>
      <c r="AB20" s="90"/>
      <c r="AC20" s="100"/>
    </row>
    <row r="21" spans="1:29" ht="24.75" customHeight="1">
      <c r="A21" s="158" t="s">
        <v>599</v>
      </c>
      <c r="B21" s="196"/>
      <c r="C21" s="133" t="s">
        <v>62</v>
      </c>
      <c r="D21" s="3" t="s">
        <v>19</v>
      </c>
      <c r="E21" s="134"/>
      <c r="F21" s="92"/>
      <c r="G21" s="136"/>
      <c r="H21" s="92"/>
      <c r="I21" s="94"/>
      <c r="J21" s="94"/>
      <c r="K21" s="94"/>
      <c r="L21" s="94"/>
      <c r="M21" s="94"/>
      <c r="N21" s="94"/>
      <c r="O21" s="102"/>
      <c r="P21" s="94"/>
      <c r="Q21" s="94"/>
      <c r="R21" s="94"/>
      <c r="S21" s="94"/>
      <c r="T21" s="94"/>
      <c r="U21" s="94"/>
      <c r="V21" s="94"/>
      <c r="W21" s="94"/>
      <c r="X21" s="164">
        <f>E21+G21</f>
        <v>0</v>
      </c>
      <c r="Y21" s="94"/>
      <c r="Z21" s="94"/>
      <c r="AA21" s="92"/>
      <c r="AB21" s="92"/>
      <c r="AC21" s="95"/>
    </row>
    <row r="22" spans="1:29" ht="24.75" customHeight="1">
      <c r="A22" s="158" t="s">
        <v>600</v>
      </c>
      <c r="B22" s="196"/>
      <c r="C22" s="133" t="s">
        <v>31</v>
      </c>
      <c r="D22" s="3" t="s">
        <v>0</v>
      </c>
      <c r="E22" s="134"/>
      <c r="F22" s="92"/>
      <c r="G22" s="136"/>
      <c r="H22" s="93">
        <f t="shared" si="7"/>
        <v>0</v>
      </c>
      <c r="I22" s="136"/>
      <c r="J22" s="136"/>
      <c r="K22" s="136"/>
      <c r="L22" s="136"/>
      <c r="M22" s="136"/>
      <c r="N22" s="136"/>
      <c r="O22" s="93">
        <f t="shared" si="8"/>
        <v>0</v>
      </c>
      <c r="P22" s="136"/>
      <c r="Q22" s="136"/>
      <c r="R22" s="136"/>
      <c r="S22" s="93">
        <f t="shared" si="9"/>
        <v>0</v>
      </c>
      <c r="T22" s="94"/>
      <c r="U22" s="94"/>
      <c r="V22" s="94"/>
      <c r="W22" s="94"/>
      <c r="X22" s="160">
        <f>S22</f>
        <v>0</v>
      </c>
      <c r="Y22" s="136"/>
      <c r="Z22" s="136"/>
      <c r="AA22" s="149"/>
      <c r="AB22" s="92"/>
      <c r="AC22" s="95"/>
    </row>
    <row r="23" spans="1:29" ht="24.75" customHeight="1">
      <c r="A23" s="158" t="s">
        <v>601</v>
      </c>
      <c r="B23" s="196"/>
      <c r="C23" s="133" t="s">
        <v>62</v>
      </c>
      <c r="D23" s="3" t="s">
        <v>1</v>
      </c>
      <c r="E23" s="134"/>
      <c r="F23" s="92"/>
      <c r="G23" s="136"/>
      <c r="H23" s="92"/>
      <c r="I23" s="94"/>
      <c r="J23" s="94"/>
      <c r="K23" s="94"/>
      <c r="L23" s="94"/>
      <c r="M23" s="94"/>
      <c r="N23" s="94"/>
      <c r="O23" s="102"/>
      <c r="P23" s="94"/>
      <c r="Q23" s="94"/>
      <c r="R23" s="94"/>
      <c r="S23" s="94"/>
      <c r="T23" s="94"/>
      <c r="U23" s="94"/>
      <c r="V23" s="94"/>
      <c r="W23" s="94"/>
      <c r="X23" s="160">
        <f>E23+G23</f>
        <v>0</v>
      </c>
      <c r="Y23" s="94"/>
      <c r="Z23" s="94"/>
      <c r="AA23" s="92"/>
      <c r="AB23" s="92"/>
      <c r="AC23" s="95"/>
    </row>
    <row r="24" spans="1:29" ht="24.75" customHeight="1">
      <c r="A24" s="158" t="s">
        <v>602</v>
      </c>
      <c r="B24" s="196"/>
      <c r="C24" s="133" t="s">
        <v>32</v>
      </c>
      <c r="D24" s="3" t="s">
        <v>2</v>
      </c>
      <c r="E24" s="135"/>
      <c r="F24" s="96"/>
      <c r="G24" s="137"/>
      <c r="H24" s="97">
        <f t="shared" si="7"/>
        <v>0</v>
      </c>
      <c r="I24" s="137"/>
      <c r="J24" s="137"/>
      <c r="K24" s="137"/>
      <c r="L24" s="137"/>
      <c r="M24" s="137"/>
      <c r="N24" s="137"/>
      <c r="O24" s="97">
        <f t="shared" si="8"/>
        <v>0</v>
      </c>
      <c r="P24" s="137"/>
      <c r="Q24" s="137"/>
      <c r="R24" s="137"/>
      <c r="S24" s="97">
        <f t="shared" si="9"/>
        <v>0</v>
      </c>
      <c r="T24" s="98"/>
      <c r="U24" s="98"/>
      <c r="V24" s="98"/>
      <c r="W24" s="98"/>
      <c r="X24" s="161">
        <f>S24</f>
        <v>0</v>
      </c>
      <c r="Y24" s="137"/>
      <c r="Z24" s="137"/>
      <c r="AA24" s="148"/>
      <c r="AB24" s="96"/>
      <c r="AC24" s="99"/>
    </row>
    <row r="25" spans="1:29">
      <c r="B25" s="196"/>
      <c r="C25" s="81" t="s">
        <v>72</v>
      </c>
      <c r="D25" s="128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8"/>
      <c r="Z25" s="107"/>
      <c r="AA25" s="107"/>
      <c r="AB25" s="107"/>
      <c r="AC25" s="108"/>
    </row>
    <row r="26" spans="1:29" ht="25.5" customHeight="1">
      <c r="A26" s="158" t="s">
        <v>603</v>
      </c>
      <c r="B26" s="196"/>
      <c r="C26" s="133">
        <v>0</v>
      </c>
      <c r="D26" s="3" t="s">
        <v>3</v>
      </c>
      <c r="E26" s="142"/>
      <c r="F26" s="101"/>
      <c r="G26" s="140"/>
      <c r="H26" s="91">
        <f t="shared" ref="H26:H39" si="10">E26+G26</f>
        <v>0</v>
      </c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40"/>
      <c r="T26" s="140"/>
      <c r="U26" s="140"/>
      <c r="V26" s="140"/>
      <c r="W26" s="140"/>
      <c r="X26" s="163">
        <f t="shared" ref="X26:X40" si="11">S26-T26-(0.8*U26)-(0.5*V26)</f>
        <v>0</v>
      </c>
      <c r="Y26" s="140"/>
      <c r="Z26" s="91">
        <f>$X$26*0</f>
        <v>0</v>
      </c>
      <c r="AA26" s="166"/>
      <c r="AB26" s="140"/>
      <c r="AC26" s="141"/>
    </row>
    <row r="27" spans="1:29" ht="25.5" customHeight="1">
      <c r="A27" s="158" t="s">
        <v>604</v>
      </c>
      <c r="B27" s="196"/>
      <c r="C27" s="133">
        <v>0.02</v>
      </c>
      <c r="D27" s="3" t="s">
        <v>4</v>
      </c>
      <c r="E27" s="134"/>
      <c r="F27" s="94"/>
      <c r="G27" s="136"/>
      <c r="H27" s="93">
        <f t="shared" si="10"/>
        <v>0</v>
      </c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136"/>
      <c r="T27" s="136"/>
      <c r="U27" s="136"/>
      <c r="V27" s="136"/>
      <c r="W27" s="136"/>
      <c r="X27" s="160">
        <f t="shared" si="11"/>
        <v>0</v>
      </c>
      <c r="Y27" s="136"/>
      <c r="Z27" s="93">
        <f>$X$27*0.02</f>
        <v>0</v>
      </c>
      <c r="AA27" s="167"/>
      <c r="AB27" s="136"/>
      <c r="AC27" s="147"/>
    </row>
    <row r="28" spans="1:29" ht="25.5" customHeight="1">
      <c r="A28" s="158" t="s">
        <v>605</v>
      </c>
      <c r="B28" s="196"/>
      <c r="C28" s="133">
        <v>0.04</v>
      </c>
      <c r="D28" s="3" t="s">
        <v>5</v>
      </c>
      <c r="E28" s="134"/>
      <c r="F28" s="94"/>
      <c r="G28" s="136"/>
      <c r="H28" s="93">
        <f t="shared" si="10"/>
        <v>0</v>
      </c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136"/>
      <c r="T28" s="136"/>
      <c r="U28" s="136"/>
      <c r="V28" s="136"/>
      <c r="W28" s="136"/>
      <c r="X28" s="160">
        <f t="shared" si="11"/>
        <v>0</v>
      </c>
      <c r="Y28" s="136"/>
      <c r="Z28" s="93">
        <f>$X$28*0.04</f>
        <v>0</v>
      </c>
      <c r="AA28" s="168"/>
      <c r="AB28" s="136"/>
      <c r="AC28" s="147"/>
    </row>
    <row r="29" spans="1:29" ht="25.5" customHeight="1">
      <c r="A29" s="158" t="s">
        <v>606</v>
      </c>
      <c r="B29" s="196"/>
      <c r="C29" s="133">
        <v>0.1</v>
      </c>
      <c r="D29" s="3" t="s">
        <v>6</v>
      </c>
      <c r="E29" s="134"/>
      <c r="F29" s="94"/>
      <c r="G29" s="136"/>
      <c r="H29" s="93">
        <f t="shared" si="10"/>
        <v>0</v>
      </c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136"/>
      <c r="T29" s="136"/>
      <c r="U29" s="136"/>
      <c r="V29" s="136"/>
      <c r="W29" s="136"/>
      <c r="X29" s="160">
        <f t="shared" si="11"/>
        <v>0</v>
      </c>
      <c r="Y29" s="136"/>
      <c r="Z29" s="93">
        <f>$X$29*0.1</f>
        <v>0</v>
      </c>
      <c r="AA29" s="167"/>
      <c r="AB29" s="136"/>
      <c r="AC29" s="147"/>
    </row>
    <row r="30" spans="1:29" ht="25.5" customHeight="1">
      <c r="A30" s="158" t="s">
        <v>607</v>
      </c>
      <c r="B30" s="196"/>
      <c r="C30" s="133">
        <v>0.2</v>
      </c>
      <c r="D30" s="3" t="s">
        <v>7</v>
      </c>
      <c r="E30" s="134"/>
      <c r="F30" s="94"/>
      <c r="G30" s="136"/>
      <c r="H30" s="93">
        <f t="shared" si="10"/>
        <v>0</v>
      </c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136"/>
      <c r="T30" s="136"/>
      <c r="U30" s="136"/>
      <c r="V30" s="136"/>
      <c r="W30" s="136"/>
      <c r="X30" s="160">
        <f t="shared" si="11"/>
        <v>0</v>
      </c>
      <c r="Y30" s="136"/>
      <c r="Z30" s="93">
        <f>$X$30*0.2</f>
        <v>0</v>
      </c>
      <c r="AA30" s="167"/>
      <c r="AB30" s="136"/>
      <c r="AC30" s="147"/>
    </row>
    <row r="31" spans="1:29" ht="25.5" customHeight="1">
      <c r="A31" s="158" t="s">
        <v>608</v>
      </c>
      <c r="B31" s="196"/>
      <c r="C31" s="133">
        <v>0.35</v>
      </c>
      <c r="D31" s="3" t="s">
        <v>20</v>
      </c>
      <c r="E31" s="134"/>
      <c r="F31" s="94"/>
      <c r="G31" s="136"/>
      <c r="H31" s="93">
        <f t="shared" si="10"/>
        <v>0</v>
      </c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136"/>
      <c r="T31" s="136"/>
      <c r="U31" s="136"/>
      <c r="V31" s="136"/>
      <c r="W31" s="136"/>
      <c r="X31" s="160">
        <f t="shared" si="11"/>
        <v>0</v>
      </c>
      <c r="Y31" s="136"/>
      <c r="Z31" s="93">
        <f>$X$31*0.35</f>
        <v>0</v>
      </c>
      <c r="AA31" s="167"/>
      <c r="AB31" s="136"/>
      <c r="AC31" s="147"/>
    </row>
    <row r="32" spans="1:29" ht="25.5" customHeight="1">
      <c r="A32" s="158" t="s">
        <v>609</v>
      </c>
      <c r="B32" s="196"/>
      <c r="C32" s="133">
        <v>0.5</v>
      </c>
      <c r="D32" s="3" t="s">
        <v>8</v>
      </c>
      <c r="E32" s="134"/>
      <c r="F32" s="94"/>
      <c r="G32" s="136"/>
      <c r="H32" s="93">
        <f t="shared" si="10"/>
        <v>0</v>
      </c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136"/>
      <c r="T32" s="136"/>
      <c r="U32" s="136"/>
      <c r="V32" s="136"/>
      <c r="W32" s="136"/>
      <c r="X32" s="160">
        <f t="shared" si="11"/>
        <v>0</v>
      </c>
      <c r="Y32" s="136"/>
      <c r="Z32" s="93">
        <f>$X$32*0.5</f>
        <v>0</v>
      </c>
      <c r="AA32" s="167"/>
      <c r="AB32" s="136"/>
      <c r="AC32" s="147"/>
    </row>
    <row r="33" spans="1:29" ht="25.5" customHeight="1">
      <c r="A33" s="158" t="s">
        <v>610</v>
      </c>
      <c r="B33" s="196"/>
      <c r="C33" s="133">
        <v>0.7</v>
      </c>
      <c r="D33" s="3" t="s">
        <v>9</v>
      </c>
      <c r="E33" s="127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136"/>
      <c r="T33" s="136"/>
      <c r="U33" s="136"/>
      <c r="V33" s="136"/>
      <c r="W33" s="136"/>
      <c r="X33" s="160">
        <f t="shared" si="11"/>
        <v>0</v>
      </c>
      <c r="Y33" s="136"/>
      <c r="Z33" s="93">
        <f>$X$33*0.7</f>
        <v>0</v>
      </c>
      <c r="AA33" s="169"/>
      <c r="AB33" s="136"/>
      <c r="AC33" s="147"/>
    </row>
    <row r="34" spans="1:29" ht="25.5" customHeight="1">
      <c r="A34" s="158" t="s">
        <v>611</v>
      </c>
      <c r="B34" s="196"/>
      <c r="C34" s="133">
        <v>0.75</v>
      </c>
      <c r="D34" s="3" t="s">
        <v>21</v>
      </c>
      <c r="E34" s="134"/>
      <c r="F34" s="94"/>
      <c r="G34" s="136"/>
      <c r="H34" s="93">
        <f t="shared" si="10"/>
        <v>0</v>
      </c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136"/>
      <c r="T34" s="136"/>
      <c r="U34" s="136"/>
      <c r="V34" s="136"/>
      <c r="W34" s="136"/>
      <c r="X34" s="160">
        <f t="shared" si="11"/>
        <v>0</v>
      </c>
      <c r="Y34" s="136"/>
      <c r="Z34" s="93">
        <f>$X$34*0.75</f>
        <v>0</v>
      </c>
      <c r="AA34" s="169"/>
      <c r="AB34" s="136"/>
      <c r="AC34" s="147"/>
    </row>
    <row r="35" spans="1:29" ht="25.5" customHeight="1">
      <c r="A35" s="158" t="s">
        <v>612</v>
      </c>
      <c r="B35" s="196"/>
      <c r="C35" s="133">
        <v>1</v>
      </c>
      <c r="D35" s="3" t="s">
        <v>22</v>
      </c>
      <c r="E35" s="134"/>
      <c r="F35" s="94"/>
      <c r="G35" s="136"/>
      <c r="H35" s="93">
        <f t="shared" si="10"/>
        <v>0</v>
      </c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136"/>
      <c r="T35" s="136"/>
      <c r="U35" s="136"/>
      <c r="V35" s="136"/>
      <c r="W35" s="136"/>
      <c r="X35" s="160">
        <f t="shared" si="11"/>
        <v>0</v>
      </c>
      <c r="Y35" s="136"/>
      <c r="Z35" s="93">
        <f>$X$35*1</f>
        <v>0</v>
      </c>
      <c r="AA35" s="169"/>
      <c r="AB35" s="136"/>
      <c r="AC35" s="147"/>
    </row>
    <row r="36" spans="1:29" ht="25.5" customHeight="1">
      <c r="A36" s="158" t="s">
        <v>613</v>
      </c>
      <c r="B36" s="196"/>
      <c r="C36" s="133">
        <v>1.5</v>
      </c>
      <c r="D36" s="3" t="s">
        <v>23</v>
      </c>
      <c r="E36" s="134"/>
      <c r="F36" s="94"/>
      <c r="G36" s="136"/>
      <c r="H36" s="93">
        <f t="shared" si="10"/>
        <v>0</v>
      </c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136"/>
      <c r="T36" s="136"/>
      <c r="U36" s="136"/>
      <c r="V36" s="136"/>
      <c r="W36" s="136"/>
      <c r="X36" s="160">
        <f t="shared" si="11"/>
        <v>0</v>
      </c>
      <c r="Y36" s="136"/>
      <c r="Z36" s="93">
        <f>$X$36*1.5</f>
        <v>0</v>
      </c>
      <c r="AA36" s="169"/>
      <c r="AB36" s="136"/>
      <c r="AC36" s="147"/>
    </row>
    <row r="37" spans="1:29" ht="25.5" customHeight="1">
      <c r="A37" s="158" t="s">
        <v>614</v>
      </c>
      <c r="B37" s="196"/>
      <c r="C37" s="133">
        <v>2.5</v>
      </c>
      <c r="D37" s="3" t="s">
        <v>24</v>
      </c>
      <c r="E37" s="134"/>
      <c r="F37" s="94"/>
      <c r="G37" s="136"/>
      <c r="H37" s="93">
        <f t="shared" si="10"/>
        <v>0</v>
      </c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136"/>
      <c r="T37" s="136"/>
      <c r="U37" s="136"/>
      <c r="V37" s="136"/>
      <c r="W37" s="136"/>
      <c r="X37" s="160">
        <f t="shared" si="11"/>
        <v>0</v>
      </c>
      <c r="Y37" s="136"/>
      <c r="Z37" s="93">
        <f>$X$37*2.5</f>
        <v>0</v>
      </c>
      <c r="AA37" s="169"/>
      <c r="AB37" s="136"/>
      <c r="AC37" s="147"/>
    </row>
    <row r="38" spans="1:29" ht="25.5" customHeight="1">
      <c r="A38" s="158" t="s">
        <v>615</v>
      </c>
      <c r="B38" s="196"/>
      <c r="C38" s="133">
        <v>3.7</v>
      </c>
      <c r="D38" s="3" t="s">
        <v>25</v>
      </c>
      <c r="E38" s="134"/>
      <c r="F38" s="94"/>
      <c r="G38" s="136"/>
      <c r="H38" s="93">
        <f t="shared" si="10"/>
        <v>0</v>
      </c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136"/>
      <c r="T38" s="136"/>
      <c r="U38" s="136"/>
      <c r="V38" s="136"/>
      <c r="W38" s="136"/>
      <c r="X38" s="160">
        <f t="shared" si="11"/>
        <v>0</v>
      </c>
      <c r="Y38" s="136"/>
      <c r="Z38" s="93">
        <f>$X$38*3.7</f>
        <v>0</v>
      </c>
      <c r="AA38" s="168"/>
      <c r="AB38" s="136"/>
      <c r="AC38" s="147"/>
    </row>
    <row r="39" spans="1:29" ht="25.5" customHeight="1">
      <c r="A39" s="158" t="s">
        <v>616</v>
      </c>
      <c r="B39" s="196"/>
      <c r="C39" s="133">
        <v>12.5</v>
      </c>
      <c r="D39" s="3" t="s">
        <v>26</v>
      </c>
      <c r="E39" s="134"/>
      <c r="F39" s="94"/>
      <c r="G39" s="136"/>
      <c r="H39" s="93">
        <f t="shared" si="10"/>
        <v>0</v>
      </c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136"/>
      <c r="T39" s="136"/>
      <c r="U39" s="136"/>
      <c r="V39" s="136"/>
      <c r="W39" s="136"/>
      <c r="X39" s="160">
        <f t="shared" si="11"/>
        <v>0</v>
      </c>
      <c r="Y39" s="136"/>
      <c r="Z39" s="93">
        <f>$X$39*12.5</f>
        <v>0</v>
      </c>
      <c r="AA39" s="169"/>
      <c r="AB39" s="136"/>
      <c r="AC39" s="147"/>
    </row>
    <row r="40" spans="1:29" ht="27.75" customHeight="1">
      <c r="A40" s="158" t="s">
        <v>617</v>
      </c>
      <c r="B40" s="196"/>
      <c r="C40" s="133" t="s">
        <v>47</v>
      </c>
      <c r="D40" s="3" t="s">
        <v>27</v>
      </c>
      <c r="E40" s="134"/>
      <c r="F40" s="94"/>
      <c r="G40" s="136"/>
      <c r="H40" s="93">
        <f>E40+G40</f>
        <v>0</v>
      </c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136"/>
      <c r="T40" s="136"/>
      <c r="U40" s="136"/>
      <c r="V40" s="136"/>
      <c r="W40" s="136"/>
      <c r="X40" s="160">
        <f t="shared" si="11"/>
        <v>0</v>
      </c>
      <c r="Y40" s="136"/>
      <c r="Z40" s="136"/>
      <c r="AA40" s="136"/>
      <c r="AB40" s="136"/>
      <c r="AC40" s="147"/>
    </row>
    <row r="41" spans="1:29" ht="27.75" customHeight="1">
      <c r="A41" s="158" t="s">
        <v>618</v>
      </c>
      <c r="B41" s="196"/>
      <c r="C41" s="133" t="s">
        <v>97</v>
      </c>
      <c r="D41" s="3" t="s">
        <v>98</v>
      </c>
      <c r="E41" s="143"/>
      <c r="F41" s="103"/>
      <c r="G41" s="145"/>
      <c r="H41" s="93">
        <f t="shared" ref="H41:H44" si="12">E41+G41</f>
        <v>0</v>
      </c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36"/>
      <c r="T41" s="145"/>
      <c r="U41" s="145"/>
      <c r="V41" s="145"/>
      <c r="W41" s="145"/>
      <c r="X41" s="145"/>
      <c r="Y41" s="145"/>
      <c r="Z41" s="145"/>
      <c r="AA41" s="145"/>
      <c r="AB41" s="103"/>
      <c r="AC41" s="95"/>
    </row>
    <row r="42" spans="1:29" ht="27.75" customHeight="1">
      <c r="A42" s="158" t="s">
        <v>619</v>
      </c>
      <c r="B42" s="196"/>
      <c r="C42" s="133" t="s">
        <v>102</v>
      </c>
      <c r="D42" s="3" t="s">
        <v>103</v>
      </c>
      <c r="E42" s="143"/>
      <c r="F42" s="103"/>
      <c r="G42" s="145"/>
      <c r="H42" s="93">
        <f t="shared" si="12"/>
        <v>0</v>
      </c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36"/>
      <c r="T42" s="145"/>
      <c r="U42" s="145"/>
      <c r="V42" s="145"/>
      <c r="W42" s="145"/>
      <c r="X42" s="145"/>
      <c r="Y42" s="145"/>
      <c r="Z42" s="145"/>
      <c r="AA42" s="103"/>
      <c r="AB42" s="103"/>
      <c r="AC42" s="95"/>
    </row>
    <row r="43" spans="1:29" ht="27.75" customHeight="1">
      <c r="A43" s="158" t="s">
        <v>620</v>
      </c>
      <c r="B43" s="196"/>
      <c r="C43" s="133" t="s">
        <v>99</v>
      </c>
      <c r="D43" s="3" t="s">
        <v>100</v>
      </c>
      <c r="E43" s="143"/>
      <c r="F43" s="103"/>
      <c r="G43" s="145"/>
      <c r="H43" s="93">
        <f t="shared" si="12"/>
        <v>0</v>
      </c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36"/>
      <c r="T43" s="145"/>
      <c r="U43" s="145"/>
      <c r="V43" s="145"/>
      <c r="W43" s="145"/>
      <c r="X43" s="145"/>
      <c r="Y43" s="145"/>
      <c r="Z43" s="145"/>
      <c r="AA43" s="145"/>
      <c r="AB43" s="103"/>
      <c r="AC43" s="95"/>
    </row>
    <row r="44" spans="1:29" ht="27.75" customHeight="1" thickBot="1">
      <c r="A44" s="158" t="s">
        <v>621</v>
      </c>
      <c r="B44" s="197"/>
      <c r="C44" s="133" t="s">
        <v>104</v>
      </c>
      <c r="D44" s="3" t="s">
        <v>105</v>
      </c>
      <c r="E44" s="144"/>
      <c r="F44" s="104"/>
      <c r="G44" s="146"/>
      <c r="H44" s="105">
        <f t="shared" si="12"/>
        <v>0</v>
      </c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70"/>
      <c r="T44" s="146"/>
      <c r="U44" s="146"/>
      <c r="V44" s="146"/>
      <c r="W44" s="146"/>
      <c r="X44" s="146"/>
      <c r="Y44" s="146"/>
      <c r="Z44" s="146"/>
      <c r="AA44" s="104"/>
      <c r="AB44" s="104"/>
      <c r="AC44" s="106"/>
    </row>
  </sheetData>
  <sheetProtection password="D86F" sheet="1" objects="1" scenarios="1"/>
  <mergeCells count="26">
    <mergeCell ref="B10:B44"/>
    <mergeCell ref="E5:AC5"/>
    <mergeCell ref="E6:F6"/>
    <mergeCell ref="I7:J7"/>
    <mergeCell ref="K7:L7"/>
    <mergeCell ref="M7:N7"/>
    <mergeCell ref="I6:N6"/>
    <mergeCell ref="Q7:R7"/>
    <mergeCell ref="P6:R6"/>
    <mergeCell ref="T6:W6"/>
    <mergeCell ref="G6:G8"/>
    <mergeCell ref="H6:H8"/>
    <mergeCell ref="O6:O8"/>
    <mergeCell ref="S6:S8"/>
    <mergeCell ref="X6:X8"/>
    <mergeCell ref="B2:AC2"/>
    <mergeCell ref="W7:W8"/>
    <mergeCell ref="Z6:Z8"/>
    <mergeCell ref="AA6:AA8"/>
    <mergeCell ref="AB7:AB8"/>
    <mergeCell ref="AC7:AC8"/>
    <mergeCell ref="F7:F8"/>
    <mergeCell ref="P7:P8"/>
    <mergeCell ref="T7:T8"/>
    <mergeCell ref="U7:U8"/>
    <mergeCell ref="V7:V8"/>
  </mergeCells>
  <conditionalFormatting sqref="C17:C18">
    <cfRule type="cellIs" dxfId="31" priority="2" stopIfTrue="1" operator="equal">
      <formula>#REF!</formula>
    </cfRule>
  </conditionalFormatting>
  <conditionalFormatting sqref="C20:C24 C26:C44">
    <cfRule type="cellIs" dxfId="30" priority="1" stopIfTrue="1" operator="equal">
      <formula>#REF!</formula>
    </cfRule>
  </conditionalFormatting>
  <dataValidations count="22">
    <dataValidation type="decimal" operator="lessThanOrEqual" allowBlank="1" showInputMessage="1" showErrorMessage="1" error="A negative figure is to be reported " prompt="A negative figure is to be reported" sqref="Q17:Q18">
      <formula1>0</formula1>
    </dataValidation>
    <dataValidation type="decimal" operator="greaterThanOrEqual" allowBlank="1" showInputMessage="1" showErrorMessage="1" error="A positive figure is to be reported" prompt="A positive figure is to be reported" sqref="N17:N18">
      <formula1>0</formula1>
    </dataValidation>
    <dataValidation type="decimal" operator="lessThanOrEqual" allowBlank="1" showInputMessage="1" showErrorMessage="1" error="A negative figure is to be reported" prompt="A negative figure is to be reported" sqref="G17:G18 I17:M18">
      <formula1>0</formula1>
    </dataValidation>
    <dataValidation type="decimal" operator="lessThanOrEqual" allowBlank="1" showInputMessage="1" showErrorMessage="1" error="Value must less than or equal to r80c10" sqref="F18">
      <formula1>E18</formula1>
    </dataValidation>
    <dataValidation type="decimal" operator="greaterThanOrEqual" allowBlank="1" showInputMessage="1" showErrorMessage="1" error="Value must be greater than or equal to r80c20" sqref="E18">
      <formula1>F18</formula1>
    </dataValidation>
    <dataValidation type="decimal" operator="lessThanOrEqual" allowBlank="1" showInputMessage="1" showErrorMessage="1" error="Value must less than or equal to r70c10" sqref="F17">
      <formula1>E17</formula1>
    </dataValidation>
    <dataValidation type="decimal" operator="greaterThanOrEqual" allowBlank="1" showInputMessage="1" showErrorMessage="1" error="Value must be greater than or equal to r70c20" sqref="E17">
      <formula1>F17</formula1>
    </dataValidation>
    <dataValidation allowBlank="1" showInputMessage="1" showErrorMessage="1" prompt="If there is no SME-supporting factor, then cell AA40 must be equal to cell Z40" sqref="AA40"/>
    <dataValidation allowBlank="1" showInputMessage="1" showErrorMessage="1" prompt="If there is no SME-supporting factor, then cell AA26 must be equal to cell Z26" sqref="AA26"/>
    <dataValidation allowBlank="1" showInputMessage="1" showErrorMessage="1" prompt="If there is no SME-supporting factor, then cell AA27 must be equal to cell Z27" sqref="AA27"/>
    <dataValidation allowBlank="1" showInputMessage="1" showErrorMessage="1" prompt="If there is no SME-supporting factor, then cell AA28 must be equal to cell Z28_x000a_" sqref="AA28"/>
    <dataValidation allowBlank="1" showInputMessage="1" showErrorMessage="1" prompt="If there is no SME-supporting factor, then cell AA29 must be equal to cell Z29" sqref="AA29"/>
    <dataValidation allowBlank="1" showInputMessage="1" showErrorMessage="1" prompt="If there is no SME-supporting factor, then cell AA30 must be equal to cell Z30" sqref="AA30"/>
    <dataValidation allowBlank="1" showInputMessage="1" showErrorMessage="1" prompt="If there is no SME-supporting factor, then cell AA31 must be equal to cell Z31_x000a_" sqref="AA31"/>
    <dataValidation allowBlank="1" showInputMessage="1" showErrorMessage="1" prompt="If there is no SME-supporting factor, then cell AA32 must be equal to cell Z32" sqref="AA32"/>
    <dataValidation allowBlank="1" showInputMessage="1" showErrorMessage="1" prompt="If there is no SME-supporting factor, then cell AA33 must be equal to cell Z33" sqref="AA33"/>
    <dataValidation allowBlank="1" showInputMessage="1" showErrorMessage="1" prompt="If there is no SME-supporting factor, then cell AA34 must be equal to cell Z34" sqref="AA34"/>
    <dataValidation allowBlank="1" showInputMessage="1" showErrorMessage="1" prompt="If there is no SME-supporting factor, then cell AA35 must be equal to cell Z35" sqref="AA35"/>
    <dataValidation allowBlank="1" showInputMessage="1" showErrorMessage="1" prompt="If there is no SME-supporting factor, then cell AA36 must be equal to cell Z36" sqref="AA36"/>
    <dataValidation allowBlank="1" showInputMessage="1" showErrorMessage="1" prompt="If there is no SME-supporting factor, then cell AA37 must be equal to cell Z37" sqref="AA37"/>
    <dataValidation allowBlank="1" showInputMessage="1" showErrorMessage="1" prompt="If there is no SME-supporting factor, then cell AA38 must be equal to cell Z38" sqref="AA38"/>
    <dataValidation allowBlank="1" showInputMessage="1" showErrorMessage="1" prompt="If there is no SME-supporting factor, then cell AA39 must be equal to cell Z39" sqref="AA39"/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08">
    <outlinePr summaryBelow="0" summaryRight="0"/>
  </sheetPr>
  <dimension ref="A2:AC44"/>
  <sheetViews>
    <sheetView topLeftCell="M1" zoomScale="50" zoomScaleNormal="50" workbookViewId="0">
      <selection activeCell="Y12" sqref="Y12"/>
    </sheetView>
  </sheetViews>
  <sheetFormatPr defaultColWidth="9.140625" defaultRowHeight="15"/>
  <cols>
    <col min="1" max="1" width="3.42578125" style="157" customWidth="1"/>
    <col min="2" max="2" width="5.7109375" customWidth="1"/>
    <col min="3" max="3" width="60.7109375" customWidth="1"/>
    <col min="4" max="4" width="6" customWidth="1"/>
    <col min="5" max="24" width="20.7109375" customWidth="1"/>
    <col min="25" max="25" width="20.7109375" style="1" customWidth="1"/>
    <col min="26" max="29" width="20.7109375" customWidth="1"/>
  </cols>
  <sheetData>
    <row r="2" spans="1:29">
      <c r="B2" s="183" t="s">
        <v>106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5"/>
    </row>
    <row r="4" spans="1:29">
      <c r="A4" s="158" t="s">
        <v>558</v>
      </c>
      <c r="C4" s="4" t="s">
        <v>75</v>
      </c>
    </row>
    <row r="5" spans="1:29" ht="15.75" thickBot="1">
      <c r="E5" s="198" t="s">
        <v>69</v>
      </c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</row>
    <row r="6" spans="1:29" ht="60" customHeight="1">
      <c r="E6" s="188" t="s">
        <v>28</v>
      </c>
      <c r="F6" s="199"/>
      <c r="G6" s="214" t="s">
        <v>53</v>
      </c>
      <c r="H6" s="214" t="s">
        <v>39</v>
      </c>
      <c r="I6" s="203" t="s">
        <v>40</v>
      </c>
      <c r="J6" s="204"/>
      <c r="K6" s="204"/>
      <c r="L6" s="204"/>
      <c r="M6" s="204"/>
      <c r="N6" s="205"/>
      <c r="O6" s="214" t="s">
        <v>67</v>
      </c>
      <c r="P6" s="208" t="s">
        <v>55</v>
      </c>
      <c r="Q6" s="209"/>
      <c r="R6" s="210"/>
      <c r="S6" s="211" t="s">
        <v>45</v>
      </c>
      <c r="T6" s="211" t="s">
        <v>46</v>
      </c>
      <c r="U6" s="212"/>
      <c r="V6" s="212"/>
      <c r="W6" s="213"/>
      <c r="X6" s="219" t="s">
        <v>29</v>
      </c>
      <c r="Y6" s="82"/>
      <c r="Z6" s="188" t="s">
        <v>59</v>
      </c>
      <c r="AA6" s="188" t="s">
        <v>60</v>
      </c>
      <c r="AB6" s="88"/>
      <c r="AC6" s="89"/>
    </row>
    <row r="7" spans="1:29" ht="57" customHeight="1">
      <c r="E7" s="83"/>
      <c r="F7" s="190" t="s">
        <v>36</v>
      </c>
      <c r="G7" s="215"/>
      <c r="H7" s="216"/>
      <c r="I7" s="200" t="s">
        <v>41</v>
      </c>
      <c r="J7" s="201"/>
      <c r="K7" s="200" t="s">
        <v>33</v>
      </c>
      <c r="L7" s="202"/>
      <c r="M7" s="200" t="s">
        <v>42</v>
      </c>
      <c r="N7" s="202"/>
      <c r="O7" s="215"/>
      <c r="P7" s="193" t="s">
        <v>56</v>
      </c>
      <c r="Q7" s="206" t="s">
        <v>44</v>
      </c>
      <c r="R7" s="207"/>
      <c r="S7" s="217"/>
      <c r="T7" s="186">
        <v>0</v>
      </c>
      <c r="U7" s="186">
        <v>0.2</v>
      </c>
      <c r="V7" s="186">
        <v>0.5</v>
      </c>
      <c r="W7" s="186">
        <v>1</v>
      </c>
      <c r="X7" s="220"/>
      <c r="Y7" s="83" t="s">
        <v>101</v>
      </c>
      <c r="Z7" s="189"/>
      <c r="AA7" s="189"/>
      <c r="AB7" s="190" t="s">
        <v>50</v>
      </c>
      <c r="AC7" s="191" t="s">
        <v>48</v>
      </c>
    </row>
    <row r="8" spans="1:29" ht="42.75">
      <c r="E8" s="83"/>
      <c r="F8" s="189"/>
      <c r="G8" s="215"/>
      <c r="H8" s="216"/>
      <c r="I8" s="84" t="s">
        <v>63</v>
      </c>
      <c r="J8" s="84" t="s">
        <v>64</v>
      </c>
      <c r="K8" s="85" t="s">
        <v>65</v>
      </c>
      <c r="L8" s="85" t="s">
        <v>66</v>
      </c>
      <c r="M8" s="85" t="s">
        <v>54</v>
      </c>
      <c r="N8" s="85" t="s">
        <v>43</v>
      </c>
      <c r="O8" s="215"/>
      <c r="P8" s="194"/>
      <c r="Q8" s="86"/>
      <c r="R8" s="87" t="s">
        <v>57</v>
      </c>
      <c r="S8" s="218"/>
      <c r="T8" s="187"/>
      <c r="U8" s="187"/>
      <c r="V8" s="187"/>
      <c r="W8" s="187"/>
      <c r="X8" s="220"/>
      <c r="Y8" s="83"/>
      <c r="Z8" s="189"/>
      <c r="AA8" s="189"/>
      <c r="AB8" s="189"/>
      <c r="AC8" s="192"/>
    </row>
    <row r="9" spans="1:29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  <c r="L9" s="2" t="s">
        <v>17</v>
      </c>
      <c r="M9" s="2" t="s">
        <v>18</v>
      </c>
      <c r="N9" s="2" t="s">
        <v>19</v>
      </c>
      <c r="O9" s="2" t="s">
        <v>0</v>
      </c>
      <c r="P9" s="2" t="s">
        <v>1</v>
      </c>
      <c r="Q9" s="2" t="s">
        <v>2</v>
      </c>
      <c r="R9" s="2" t="s">
        <v>3</v>
      </c>
      <c r="S9" s="2" t="s">
        <v>4</v>
      </c>
      <c r="T9" s="2" t="s">
        <v>5</v>
      </c>
      <c r="U9" s="2" t="s">
        <v>6</v>
      </c>
      <c r="V9" s="2" t="s">
        <v>7</v>
      </c>
      <c r="W9" s="2" t="s">
        <v>20</v>
      </c>
      <c r="X9" s="2" t="s">
        <v>8</v>
      </c>
      <c r="Y9" s="2" t="s">
        <v>9</v>
      </c>
      <c r="Z9" s="2" t="s">
        <v>58</v>
      </c>
      <c r="AA9" s="2" t="s">
        <v>21</v>
      </c>
      <c r="AB9" s="2" t="s">
        <v>22</v>
      </c>
      <c r="AC9" s="2" t="s">
        <v>23</v>
      </c>
    </row>
    <row r="10" spans="1:29" s="1" customFormat="1" ht="25.5" customHeight="1">
      <c r="A10" s="158" t="s">
        <v>110</v>
      </c>
      <c r="B10" s="195" t="s">
        <v>68</v>
      </c>
      <c r="C10" s="130" t="s">
        <v>35</v>
      </c>
      <c r="D10" s="3" t="s">
        <v>10</v>
      </c>
      <c r="E10" s="124">
        <f>IF(ROUND(SUM($E$26:$E$32,$E$34:$E$40),0)=ROUND(SUM($E$17:$E$18,$E$20,$E$22,$E$24),0),ROUND(SUM($E$26:$E$32,$E$34:$E$40),0),"ERROR")</f>
        <v>0</v>
      </c>
      <c r="F10" s="90"/>
      <c r="G10" s="91">
        <f>IF(ROUND(SUM($G$26:$G$32,$G$34:$G$40),0)=ROUND(SUM($G$17:$G$18,$G$20,$G$22,$G$24),0),ROUND(SUM($G$26:$G$32,$G$34:$G$40),0),"ERROR")</f>
        <v>0</v>
      </c>
      <c r="H10" s="91">
        <f>IF(ROUND(SUM($H$26:$H$32,$H$34:$H$40),0)=ROUND(SUM($H$17:$H$18,$H$20,$H$22,$H$24),0),ROUND(SUM($H$26:$H$32,$H$34:$H$40),0),"ERROR")</f>
        <v>0</v>
      </c>
      <c r="I10" s="91">
        <f>SUM(I17:I18,I20,I22,I24)</f>
        <v>0</v>
      </c>
      <c r="J10" s="91">
        <f>SUM(J17:J18,J20,J22,J24)</f>
        <v>0</v>
      </c>
      <c r="K10" s="91">
        <f>SUM(K17:K18,K20,K22,K24)</f>
        <v>0</v>
      </c>
      <c r="L10" s="91">
        <f>SUM(L17:L18,L20,L22,L24)</f>
        <v>0</v>
      </c>
      <c r="M10" s="140">
        <f>SUM(I10:L10)</f>
        <v>0</v>
      </c>
      <c r="N10" s="91">
        <f>SUM(N17:N18,N20,N22,N24)</f>
        <v>0</v>
      </c>
      <c r="O10" s="91">
        <f>IF(ROUND(SUM($H$10,$M$10,$N$10),0)=ROUND(SUM($O$17:$O$18,$O$20,$O$22,$O$24),0),ROUND(SUM($H$10,$M$10,$N$10),0),"ERROR")</f>
        <v>0</v>
      </c>
      <c r="P10" s="91">
        <f>SUM(P17:P18,P20,P22,P24)</f>
        <v>0</v>
      </c>
      <c r="Q10" s="91">
        <f>SUM(Q17:Q18,Q20,Q22,Q24)</f>
        <v>0</v>
      </c>
      <c r="R10" s="91">
        <f>SUM(R17:R18,R20,R22,R24)</f>
        <v>0</v>
      </c>
      <c r="S10" s="91">
        <f>IF(ROUND(SUM(S26:S40),0)=ROUND(SUM(S17:S18,S20,S22,S24),0),ROUND(SUM(S26:S40),0),"ERROR")</f>
        <v>0</v>
      </c>
      <c r="T10" s="91">
        <f>IF(ROUND(SUM(T26:T40),0)=ROUND(T18,0),ROUND(SUM(T26:T40),0),"ERROR")</f>
        <v>0</v>
      </c>
      <c r="U10" s="91">
        <f>IF(ROUND(SUM(U26:U40),0)=ROUND(U18,0),ROUND(SUM(U26:U40),0),"ERROR")</f>
        <v>0</v>
      </c>
      <c r="V10" s="91">
        <f>IF(ROUND(SUM(V26:V40),0)=ROUND(V18,0),ROUND(SUM(V26:V40),0),"ERROR")</f>
        <v>0</v>
      </c>
      <c r="W10" s="91">
        <f>IF(ROUND(SUM(W26:W40),0)=ROUND(W18,0),ROUND(SUM(W26:W40),0),"ERROR")</f>
        <v>0</v>
      </c>
      <c r="X10" s="159">
        <f t="shared" ref="X10" si="0">S10-T10-(0.8*U10)-(0.5*V10)</f>
        <v>0</v>
      </c>
      <c r="Y10" s="91">
        <f>SUM(Y17:Y18,Y20,Y22,Y24)</f>
        <v>0</v>
      </c>
      <c r="Z10" s="91">
        <f>IF(ROUND(SUM(Z26:Z40),0)=ROUND(SUM(Z17:Z18,Z20,Z22,Z24),0),ROUND(SUM(Z26:Z40),0),"ERROR")</f>
        <v>0</v>
      </c>
      <c r="AA10" s="91">
        <f>SUM(AA26:AA40)</f>
        <v>0</v>
      </c>
      <c r="AB10" s="140"/>
      <c r="AC10" s="141"/>
    </row>
    <row r="11" spans="1:29" s="1" customFormat="1" ht="25.5" customHeight="1">
      <c r="A11" s="158" t="s">
        <v>559</v>
      </c>
      <c r="B11" s="196"/>
      <c r="C11" s="131" t="s">
        <v>34</v>
      </c>
      <c r="D11" s="3" t="s">
        <v>11</v>
      </c>
      <c r="E11" s="134"/>
      <c r="F11" s="92"/>
      <c r="G11" s="136"/>
      <c r="H11" s="93">
        <f t="shared" ref="H11:H15" si="1">E11+G11</f>
        <v>0</v>
      </c>
      <c r="I11" s="136"/>
      <c r="J11" s="136"/>
      <c r="K11" s="136"/>
      <c r="L11" s="136"/>
      <c r="M11" s="136"/>
      <c r="N11" s="136"/>
      <c r="O11" s="93">
        <f t="shared" ref="O11:O15" si="2">SUM(H11,M11:N11)</f>
        <v>0</v>
      </c>
      <c r="P11" s="136"/>
      <c r="Q11" s="136"/>
      <c r="R11" s="136"/>
      <c r="S11" s="93">
        <f>SUM(O11:Q11)</f>
        <v>0</v>
      </c>
      <c r="T11" s="136"/>
      <c r="U11" s="136"/>
      <c r="V11" s="136"/>
      <c r="W11" s="136"/>
      <c r="X11" s="93">
        <f t="shared" ref="X11:X15" si="3">S11-T11-(0.8*U11)-(0.5*V11)</f>
        <v>0</v>
      </c>
      <c r="Y11" s="136"/>
      <c r="Z11" s="136"/>
      <c r="AA11" s="138"/>
      <c r="AB11" s="94"/>
      <c r="AC11" s="95"/>
    </row>
    <row r="12" spans="1:29" s="1" customFormat="1" ht="25.5" customHeight="1">
      <c r="A12" s="158" t="s">
        <v>560</v>
      </c>
      <c r="B12" s="196"/>
      <c r="C12" s="132" t="s">
        <v>61</v>
      </c>
      <c r="D12" s="3" t="s">
        <v>12</v>
      </c>
      <c r="E12" s="134"/>
      <c r="F12" s="92"/>
      <c r="G12" s="136"/>
      <c r="H12" s="93">
        <f t="shared" si="1"/>
        <v>0</v>
      </c>
      <c r="I12" s="136"/>
      <c r="J12" s="136"/>
      <c r="K12" s="136"/>
      <c r="L12" s="136"/>
      <c r="M12" s="136"/>
      <c r="N12" s="136"/>
      <c r="O12" s="93">
        <f t="shared" si="2"/>
        <v>0</v>
      </c>
      <c r="P12" s="136"/>
      <c r="Q12" s="136"/>
      <c r="R12" s="136"/>
      <c r="S12" s="93">
        <f t="shared" ref="S12:S15" si="4">SUM(O12:Q12)</f>
        <v>0</v>
      </c>
      <c r="T12" s="136"/>
      <c r="U12" s="136"/>
      <c r="V12" s="136"/>
      <c r="W12" s="136"/>
      <c r="X12" s="93">
        <f t="shared" si="3"/>
        <v>0</v>
      </c>
      <c r="Y12" s="136"/>
      <c r="Z12" s="136"/>
      <c r="AA12" s="138"/>
      <c r="AB12" s="94"/>
      <c r="AC12" s="95"/>
    </row>
    <row r="13" spans="1:29" s="1" customFormat="1" ht="28.5">
      <c r="A13" s="158" t="s">
        <v>561</v>
      </c>
      <c r="B13" s="196"/>
      <c r="C13" s="131" t="s">
        <v>49</v>
      </c>
      <c r="D13" s="3" t="s">
        <v>13</v>
      </c>
      <c r="E13" s="134"/>
      <c r="F13" s="92"/>
      <c r="G13" s="136"/>
      <c r="H13" s="93">
        <f t="shared" si="1"/>
        <v>0</v>
      </c>
      <c r="I13" s="136"/>
      <c r="J13" s="136"/>
      <c r="K13" s="136"/>
      <c r="L13" s="136"/>
      <c r="M13" s="136"/>
      <c r="N13" s="136"/>
      <c r="O13" s="93">
        <f t="shared" si="2"/>
        <v>0</v>
      </c>
      <c r="P13" s="136"/>
      <c r="Q13" s="136"/>
      <c r="R13" s="136"/>
      <c r="S13" s="93">
        <f t="shared" si="4"/>
        <v>0</v>
      </c>
      <c r="T13" s="136"/>
      <c r="U13" s="136"/>
      <c r="V13" s="136"/>
      <c r="W13" s="136"/>
      <c r="X13" s="93">
        <f t="shared" si="3"/>
        <v>0</v>
      </c>
      <c r="Y13" s="136"/>
      <c r="Z13" s="136"/>
      <c r="AA13" s="138"/>
      <c r="AB13" s="94"/>
      <c r="AC13" s="95"/>
    </row>
    <row r="14" spans="1:29" s="1" customFormat="1" ht="28.5">
      <c r="A14" s="158" t="s">
        <v>562</v>
      </c>
      <c r="B14" s="196"/>
      <c r="C14" s="131" t="s">
        <v>51</v>
      </c>
      <c r="D14" s="3" t="s">
        <v>14</v>
      </c>
      <c r="E14" s="134"/>
      <c r="F14" s="92"/>
      <c r="G14" s="136"/>
      <c r="H14" s="93">
        <f t="shared" si="1"/>
        <v>0</v>
      </c>
      <c r="I14" s="136"/>
      <c r="J14" s="136"/>
      <c r="K14" s="136"/>
      <c r="L14" s="136"/>
      <c r="M14" s="136"/>
      <c r="N14" s="136"/>
      <c r="O14" s="93">
        <f t="shared" si="2"/>
        <v>0</v>
      </c>
      <c r="P14" s="136"/>
      <c r="Q14" s="136"/>
      <c r="R14" s="136"/>
      <c r="S14" s="93">
        <f t="shared" si="4"/>
        <v>0</v>
      </c>
      <c r="T14" s="136"/>
      <c r="U14" s="136"/>
      <c r="V14" s="136"/>
      <c r="W14" s="136"/>
      <c r="X14" s="93">
        <f t="shared" si="3"/>
        <v>0</v>
      </c>
      <c r="Y14" s="136"/>
      <c r="Z14" s="136"/>
      <c r="AA14" s="138"/>
      <c r="AB14" s="94"/>
      <c r="AC14" s="95"/>
    </row>
    <row r="15" spans="1:29" s="1" customFormat="1" ht="42.75">
      <c r="A15" s="158" t="s">
        <v>563</v>
      </c>
      <c r="B15" s="196"/>
      <c r="C15" s="131" t="s">
        <v>52</v>
      </c>
      <c r="D15" s="3" t="s">
        <v>15</v>
      </c>
      <c r="E15" s="135"/>
      <c r="F15" s="96"/>
      <c r="G15" s="137"/>
      <c r="H15" s="97">
        <f t="shared" si="1"/>
        <v>0</v>
      </c>
      <c r="I15" s="137"/>
      <c r="J15" s="137"/>
      <c r="K15" s="137"/>
      <c r="L15" s="137"/>
      <c r="M15" s="137"/>
      <c r="N15" s="137"/>
      <c r="O15" s="97">
        <f t="shared" si="2"/>
        <v>0</v>
      </c>
      <c r="P15" s="137"/>
      <c r="Q15" s="137"/>
      <c r="R15" s="137"/>
      <c r="S15" s="97">
        <f t="shared" si="4"/>
        <v>0</v>
      </c>
      <c r="T15" s="137"/>
      <c r="U15" s="137"/>
      <c r="V15" s="137"/>
      <c r="W15" s="137"/>
      <c r="X15" s="137">
        <f t="shared" si="3"/>
        <v>0</v>
      </c>
      <c r="Y15" s="137"/>
      <c r="Z15" s="137"/>
      <c r="AA15" s="139"/>
      <c r="AB15" s="98"/>
      <c r="AC15" s="99"/>
    </row>
    <row r="16" spans="1:29" s="1" customFormat="1">
      <c r="A16" s="157"/>
      <c r="B16" s="196"/>
      <c r="C16" s="81" t="s">
        <v>70</v>
      </c>
      <c r="D16" s="129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8"/>
      <c r="Z16" s="107"/>
      <c r="AA16" s="107"/>
      <c r="AB16" s="107"/>
      <c r="AC16" s="108"/>
    </row>
    <row r="17" spans="1:29" s="1" customFormat="1" ht="30" customHeight="1">
      <c r="A17" s="158" t="s">
        <v>564</v>
      </c>
      <c r="B17" s="196"/>
      <c r="C17" s="133" t="s">
        <v>37</v>
      </c>
      <c r="D17" s="3" t="s">
        <v>16</v>
      </c>
      <c r="E17" s="125"/>
      <c r="F17" s="109"/>
      <c r="G17" s="110"/>
      <c r="H17" s="111">
        <f t="shared" ref="H17:H18" si="5">E17+G17</f>
        <v>0</v>
      </c>
      <c r="I17" s="112"/>
      <c r="J17" s="112"/>
      <c r="K17" s="112"/>
      <c r="L17" s="112"/>
      <c r="M17" s="112"/>
      <c r="N17" s="113"/>
      <c r="O17" s="114">
        <f t="shared" ref="O17:O18" si="6">SUM(H17,M17:N17)</f>
        <v>0</v>
      </c>
      <c r="P17" s="113"/>
      <c r="Q17" s="113"/>
      <c r="R17" s="113"/>
      <c r="S17" s="111">
        <f t="shared" ref="S17:S18" si="7">SUM(O17:Q17)</f>
        <v>0</v>
      </c>
      <c r="T17" s="115"/>
      <c r="U17" s="115"/>
      <c r="V17" s="115"/>
      <c r="W17" s="115"/>
      <c r="X17" s="110">
        <f>S17</f>
        <v>0</v>
      </c>
      <c r="Y17" s="116"/>
      <c r="Z17" s="113"/>
      <c r="AA17" s="117"/>
      <c r="AB17" s="117"/>
      <c r="AC17" s="153"/>
    </row>
    <row r="18" spans="1:29" s="1" customFormat="1" ht="28.5">
      <c r="A18" s="158" t="s">
        <v>565</v>
      </c>
      <c r="B18" s="196"/>
      <c r="C18" s="133" t="s">
        <v>38</v>
      </c>
      <c r="D18" s="3" t="s">
        <v>17</v>
      </c>
      <c r="E18" s="126"/>
      <c r="F18" s="118"/>
      <c r="G18" s="119"/>
      <c r="H18" s="120">
        <f t="shared" si="5"/>
        <v>0</v>
      </c>
      <c r="I18" s="112"/>
      <c r="J18" s="112"/>
      <c r="K18" s="112"/>
      <c r="L18" s="112"/>
      <c r="M18" s="112"/>
      <c r="N18" s="121"/>
      <c r="O18" s="122">
        <f t="shared" si="6"/>
        <v>0</v>
      </c>
      <c r="P18" s="121"/>
      <c r="Q18" s="121"/>
      <c r="R18" s="121"/>
      <c r="S18" s="120">
        <f t="shared" si="7"/>
        <v>0</v>
      </c>
      <c r="T18" s="119"/>
      <c r="U18" s="119"/>
      <c r="V18" s="119"/>
      <c r="W18" s="119"/>
      <c r="X18" s="137">
        <f>S18-T18-(0.8*U18)-(0.5*V18)</f>
        <v>0</v>
      </c>
      <c r="Y18" s="121"/>
      <c r="Z18" s="121"/>
      <c r="AA18" s="123"/>
      <c r="AB18" s="155"/>
      <c r="AC18" s="154"/>
    </row>
    <row r="19" spans="1:29" s="1" customFormat="1">
      <c r="A19" s="157"/>
      <c r="B19" s="196"/>
      <c r="C19" s="81" t="s">
        <v>71</v>
      </c>
      <c r="D19" s="128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07"/>
      <c r="Y19" s="108"/>
      <c r="Z19" s="107"/>
      <c r="AA19" s="107"/>
      <c r="AB19" s="107"/>
      <c r="AC19" s="108"/>
    </row>
    <row r="20" spans="1:29" s="1" customFormat="1" ht="24.75" customHeight="1">
      <c r="A20" s="158" t="s">
        <v>566</v>
      </c>
      <c r="B20" s="196"/>
      <c r="C20" s="133" t="s">
        <v>30</v>
      </c>
      <c r="D20" s="3" t="s">
        <v>18</v>
      </c>
      <c r="E20" s="142"/>
      <c r="F20" s="90"/>
      <c r="G20" s="140"/>
      <c r="H20" s="91">
        <f t="shared" ref="H20:H24" si="8">E20+G20</f>
        <v>0</v>
      </c>
      <c r="I20" s="140"/>
      <c r="J20" s="140"/>
      <c r="K20" s="140"/>
      <c r="L20" s="140"/>
      <c r="M20" s="140"/>
      <c r="N20" s="140"/>
      <c r="O20" s="91">
        <f t="shared" ref="O20:O24" si="9">SUM(H20,M20:N20)</f>
        <v>0</v>
      </c>
      <c r="P20" s="140"/>
      <c r="Q20" s="140"/>
      <c r="R20" s="140"/>
      <c r="S20" s="91">
        <f t="shared" ref="S20:S24" si="10">SUM(O20:Q20)</f>
        <v>0</v>
      </c>
      <c r="T20" s="101"/>
      <c r="U20" s="101"/>
      <c r="V20" s="101"/>
      <c r="W20" s="101"/>
      <c r="X20" s="140">
        <f>S20</f>
        <v>0</v>
      </c>
      <c r="Y20" s="140"/>
      <c r="Z20" s="140"/>
      <c r="AA20" s="150"/>
      <c r="AB20" s="90"/>
      <c r="AC20" s="100"/>
    </row>
    <row r="21" spans="1:29" s="1" customFormat="1" ht="24.75" customHeight="1">
      <c r="A21" s="158" t="s">
        <v>567</v>
      </c>
      <c r="B21" s="196"/>
      <c r="C21" s="133" t="s">
        <v>62</v>
      </c>
      <c r="D21" s="3" t="s">
        <v>19</v>
      </c>
      <c r="E21" s="134"/>
      <c r="F21" s="92"/>
      <c r="G21" s="136"/>
      <c r="H21" s="92"/>
      <c r="I21" s="94"/>
      <c r="J21" s="94"/>
      <c r="K21" s="94"/>
      <c r="L21" s="94"/>
      <c r="M21" s="94"/>
      <c r="N21" s="94"/>
      <c r="O21" s="102"/>
      <c r="P21" s="94"/>
      <c r="Q21" s="94"/>
      <c r="R21" s="94"/>
      <c r="S21" s="94"/>
      <c r="T21" s="94"/>
      <c r="U21" s="94"/>
      <c r="V21" s="94"/>
      <c r="W21" s="94"/>
      <c r="X21" s="156">
        <f>E21+G21</f>
        <v>0</v>
      </c>
      <c r="Y21" s="94"/>
      <c r="Z21" s="94"/>
      <c r="AA21" s="92"/>
      <c r="AB21" s="92"/>
      <c r="AC21" s="95"/>
    </row>
    <row r="22" spans="1:29" s="1" customFormat="1" ht="24.75" customHeight="1">
      <c r="A22" s="158" t="s">
        <v>568</v>
      </c>
      <c r="B22" s="196"/>
      <c r="C22" s="133" t="s">
        <v>31</v>
      </c>
      <c r="D22" s="3" t="s">
        <v>0</v>
      </c>
      <c r="E22" s="134"/>
      <c r="F22" s="92"/>
      <c r="G22" s="136"/>
      <c r="H22" s="93">
        <f t="shared" si="8"/>
        <v>0</v>
      </c>
      <c r="I22" s="136"/>
      <c r="J22" s="136"/>
      <c r="K22" s="136"/>
      <c r="L22" s="136"/>
      <c r="M22" s="136"/>
      <c r="N22" s="136"/>
      <c r="O22" s="93">
        <f t="shared" si="9"/>
        <v>0</v>
      </c>
      <c r="P22" s="136"/>
      <c r="Q22" s="136"/>
      <c r="R22" s="136"/>
      <c r="S22" s="93">
        <f t="shared" si="10"/>
        <v>0</v>
      </c>
      <c r="T22" s="94"/>
      <c r="U22" s="94"/>
      <c r="V22" s="94"/>
      <c r="W22" s="94"/>
      <c r="X22" s="136">
        <f>S22</f>
        <v>0</v>
      </c>
      <c r="Y22" s="136"/>
      <c r="Z22" s="136"/>
      <c r="AA22" s="149"/>
      <c r="AB22" s="92"/>
      <c r="AC22" s="95"/>
    </row>
    <row r="23" spans="1:29" s="1" customFormat="1" ht="24.75" customHeight="1">
      <c r="A23" s="158" t="s">
        <v>569</v>
      </c>
      <c r="B23" s="196"/>
      <c r="C23" s="133" t="s">
        <v>62</v>
      </c>
      <c r="D23" s="3" t="s">
        <v>1</v>
      </c>
      <c r="E23" s="134"/>
      <c r="F23" s="92"/>
      <c r="G23" s="136"/>
      <c r="H23" s="92"/>
      <c r="I23" s="94"/>
      <c r="J23" s="94"/>
      <c r="K23" s="94"/>
      <c r="L23" s="94"/>
      <c r="M23" s="94"/>
      <c r="N23" s="94"/>
      <c r="O23" s="102"/>
      <c r="P23" s="94"/>
      <c r="Q23" s="94"/>
      <c r="R23" s="94"/>
      <c r="S23" s="94"/>
      <c r="T23" s="94"/>
      <c r="U23" s="94"/>
      <c r="V23" s="94"/>
      <c r="W23" s="94"/>
      <c r="X23" s="136">
        <f>E23+G23</f>
        <v>0</v>
      </c>
      <c r="Y23" s="94"/>
      <c r="Z23" s="94"/>
      <c r="AA23" s="92"/>
      <c r="AB23" s="92"/>
      <c r="AC23" s="95"/>
    </row>
    <row r="24" spans="1:29" s="1" customFormat="1" ht="24.75" customHeight="1">
      <c r="A24" s="158" t="s">
        <v>570</v>
      </c>
      <c r="B24" s="196"/>
      <c r="C24" s="133" t="s">
        <v>32</v>
      </c>
      <c r="D24" s="3" t="s">
        <v>2</v>
      </c>
      <c r="E24" s="135"/>
      <c r="F24" s="96"/>
      <c r="G24" s="137"/>
      <c r="H24" s="97">
        <f t="shared" si="8"/>
        <v>0</v>
      </c>
      <c r="I24" s="137"/>
      <c r="J24" s="137"/>
      <c r="K24" s="137"/>
      <c r="L24" s="137"/>
      <c r="M24" s="137"/>
      <c r="N24" s="137"/>
      <c r="O24" s="97">
        <f t="shared" si="9"/>
        <v>0</v>
      </c>
      <c r="P24" s="137"/>
      <c r="Q24" s="137"/>
      <c r="R24" s="137"/>
      <c r="S24" s="97">
        <f t="shared" si="10"/>
        <v>0</v>
      </c>
      <c r="T24" s="98"/>
      <c r="U24" s="98"/>
      <c r="V24" s="98"/>
      <c r="W24" s="98"/>
      <c r="X24" s="137">
        <f>S24</f>
        <v>0</v>
      </c>
      <c r="Y24" s="137"/>
      <c r="Z24" s="137"/>
      <c r="AA24" s="148"/>
      <c r="AB24" s="96"/>
      <c r="AC24" s="99"/>
    </row>
    <row r="25" spans="1:29" s="1" customFormat="1">
      <c r="A25" s="157"/>
      <c r="B25" s="196"/>
      <c r="C25" s="81" t="s">
        <v>72</v>
      </c>
      <c r="D25" s="128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8"/>
      <c r="Z25" s="107"/>
      <c r="AA25" s="107"/>
      <c r="AB25" s="107"/>
      <c r="AC25" s="108"/>
    </row>
    <row r="26" spans="1:29" s="1" customFormat="1" ht="25.5" customHeight="1">
      <c r="A26" s="158" t="s">
        <v>571</v>
      </c>
      <c r="B26" s="196"/>
      <c r="C26" s="133">
        <v>0</v>
      </c>
      <c r="D26" s="3" t="s">
        <v>3</v>
      </c>
      <c r="E26" s="142"/>
      <c r="F26" s="101"/>
      <c r="G26" s="140"/>
      <c r="H26" s="91">
        <f t="shared" ref="H26:H39" si="11">E26+G26</f>
        <v>0</v>
      </c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40"/>
      <c r="T26" s="140"/>
      <c r="U26" s="140"/>
      <c r="V26" s="140"/>
      <c r="W26" s="140"/>
      <c r="X26" s="140">
        <f t="shared" ref="X26:X40" si="12">S26-T26-(0.8*U26)-(0.5*V26)</f>
        <v>0</v>
      </c>
      <c r="Y26" s="140"/>
      <c r="Z26" s="91">
        <f>$X$26*0</f>
        <v>0</v>
      </c>
      <c r="AA26" s="166"/>
      <c r="AB26" s="140"/>
      <c r="AC26" s="141"/>
    </row>
    <row r="27" spans="1:29" s="1" customFormat="1" ht="25.5" customHeight="1">
      <c r="A27" s="158" t="s">
        <v>572</v>
      </c>
      <c r="B27" s="196"/>
      <c r="C27" s="133">
        <v>0.02</v>
      </c>
      <c r="D27" s="3" t="s">
        <v>4</v>
      </c>
      <c r="E27" s="134"/>
      <c r="F27" s="94"/>
      <c r="G27" s="136"/>
      <c r="H27" s="93">
        <f t="shared" si="11"/>
        <v>0</v>
      </c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136"/>
      <c r="T27" s="136"/>
      <c r="U27" s="136"/>
      <c r="V27" s="136"/>
      <c r="W27" s="136"/>
      <c r="X27" s="136">
        <f t="shared" si="12"/>
        <v>0</v>
      </c>
      <c r="Y27" s="136"/>
      <c r="Z27" s="93">
        <f>$X$27*0.02</f>
        <v>0</v>
      </c>
      <c r="AA27" s="167"/>
      <c r="AB27" s="136"/>
      <c r="AC27" s="147"/>
    </row>
    <row r="28" spans="1:29" s="1" customFormat="1" ht="25.5" customHeight="1">
      <c r="A28" s="158" t="s">
        <v>573</v>
      </c>
      <c r="B28" s="196"/>
      <c r="C28" s="133">
        <v>0.04</v>
      </c>
      <c r="D28" s="3" t="s">
        <v>5</v>
      </c>
      <c r="E28" s="134"/>
      <c r="F28" s="94"/>
      <c r="G28" s="136"/>
      <c r="H28" s="93">
        <f t="shared" si="11"/>
        <v>0</v>
      </c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136"/>
      <c r="T28" s="136"/>
      <c r="U28" s="136"/>
      <c r="V28" s="136"/>
      <c r="W28" s="136"/>
      <c r="X28" s="136">
        <f t="shared" si="12"/>
        <v>0</v>
      </c>
      <c r="Y28" s="136"/>
      <c r="Z28" s="93">
        <f>$X$28*0.04</f>
        <v>0</v>
      </c>
      <c r="AA28" s="168"/>
      <c r="AB28" s="136"/>
      <c r="AC28" s="147"/>
    </row>
    <row r="29" spans="1:29" s="1" customFormat="1" ht="25.5" customHeight="1">
      <c r="A29" s="158" t="s">
        <v>574</v>
      </c>
      <c r="B29" s="196"/>
      <c r="C29" s="133">
        <v>0.1</v>
      </c>
      <c r="D29" s="3" t="s">
        <v>6</v>
      </c>
      <c r="E29" s="134"/>
      <c r="F29" s="94"/>
      <c r="G29" s="136"/>
      <c r="H29" s="93">
        <f t="shared" si="11"/>
        <v>0</v>
      </c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136"/>
      <c r="T29" s="136"/>
      <c r="U29" s="136"/>
      <c r="V29" s="136"/>
      <c r="W29" s="136"/>
      <c r="X29" s="136">
        <f t="shared" si="12"/>
        <v>0</v>
      </c>
      <c r="Y29" s="136"/>
      <c r="Z29" s="93">
        <f>$X$29*0.1</f>
        <v>0</v>
      </c>
      <c r="AA29" s="167"/>
      <c r="AB29" s="136"/>
      <c r="AC29" s="147"/>
    </row>
    <row r="30" spans="1:29" s="1" customFormat="1" ht="25.5" customHeight="1">
      <c r="A30" s="158" t="s">
        <v>575</v>
      </c>
      <c r="B30" s="196"/>
      <c r="C30" s="133">
        <v>0.2</v>
      </c>
      <c r="D30" s="3" t="s">
        <v>7</v>
      </c>
      <c r="E30" s="134"/>
      <c r="F30" s="94"/>
      <c r="G30" s="136"/>
      <c r="H30" s="93">
        <f t="shared" si="11"/>
        <v>0</v>
      </c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136"/>
      <c r="T30" s="136"/>
      <c r="U30" s="136"/>
      <c r="V30" s="136"/>
      <c r="W30" s="136"/>
      <c r="X30" s="136">
        <f t="shared" si="12"/>
        <v>0</v>
      </c>
      <c r="Y30" s="136"/>
      <c r="Z30" s="93">
        <f>$X$30*0.2</f>
        <v>0</v>
      </c>
      <c r="AA30" s="167"/>
      <c r="AB30" s="136"/>
      <c r="AC30" s="147"/>
    </row>
    <row r="31" spans="1:29" s="1" customFormat="1" ht="25.5" customHeight="1">
      <c r="A31" s="158" t="s">
        <v>576</v>
      </c>
      <c r="B31" s="196"/>
      <c r="C31" s="133">
        <v>0.35</v>
      </c>
      <c r="D31" s="3" t="s">
        <v>20</v>
      </c>
      <c r="E31" s="134"/>
      <c r="F31" s="94"/>
      <c r="G31" s="136"/>
      <c r="H31" s="93">
        <f t="shared" si="11"/>
        <v>0</v>
      </c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136"/>
      <c r="T31" s="136"/>
      <c r="U31" s="136"/>
      <c r="V31" s="136"/>
      <c r="W31" s="136"/>
      <c r="X31" s="136">
        <f t="shared" si="12"/>
        <v>0</v>
      </c>
      <c r="Y31" s="136"/>
      <c r="Z31" s="93">
        <f>$X$31*0.35</f>
        <v>0</v>
      </c>
      <c r="AA31" s="167"/>
      <c r="AB31" s="136"/>
      <c r="AC31" s="147"/>
    </row>
    <row r="32" spans="1:29" s="1" customFormat="1" ht="25.5" customHeight="1">
      <c r="A32" s="158" t="s">
        <v>577</v>
      </c>
      <c r="B32" s="196"/>
      <c r="C32" s="133">
        <v>0.5</v>
      </c>
      <c r="D32" s="3" t="s">
        <v>8</v>
      </c>
      <c r="E32" s="134"/>
      <c r="F32" s="94"/>
      <c r="G32" s="136"/>
      <c r="H32" s="93">
        <f t="shared" si="11"/>
        <v>0</v>
      </c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136"/>
      <c r="T32" s="136"/>
      <c r="U32" s="136"/>
      <c r="V32" s="136"/>
      <c r="W32" s="136"/>
      <c r="X32" s="136">
        <f t="shared" si="12"/>
        <v>0</v>
      </c>
      <c r="Y32" s="136"/>
      <c r="Z32" s="93">
        <f>$X$32*0.5</f>
        <v>0</v>
      </c>
      <c r="AA32" s="167"/>
      <c r="AB32" s="136"/>
      <c r="AC32" s="147"/>
    </row>
    <row r="33" spans="1:29" s="1" customFormat="1" ht="25.5" customHeight="1">
      <c r="A33" s="158" t="s">
        <v>578</v>
      </c>
      <c r="B33" s="196"/>
      <c r="C33" s="133">
        <v>0.7</v>
      </c>
      <c r="D33" s="3" t="s">
        <v>9</v>
      </c>
      <c r="E33" s="127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136"/>
      <c r="T33" s="136"/>
      <c r="U33" s="136"/>
      <c r="V33" s="136"/>
      <c r="W33" s="136"/>
      <c r="X33" s="136">
        <f t="shared" si="12"/>
        <v>0</v>
      </c>
      <c r="Y33" s="136"/>
      <c r="Z33" s="93">
        <f>$X$33*0.7</f>
        <v>0</v>
      </c>
      <c r="AA33" s="169"/>
      <c r="AB33" s="136"/>
      <c r="AC33" s="147"/>
    </row>
    <row r="34" spans="1:29" s="1" customFormat="1" ht="25.5" customHeight="1">
      <c r="A34" s="158" t="s">
        <v>579</v>
      </c>
      <c r="B34" s="196"/>
      <c r="C34" s="133">
        <v>0.75</v>
      </c>
      <c r="D34" s="3" t="s">
        <v>21</v>
      </c>
      <c r="E34" s="134"/>
      <c r="F34" s="94"/>
      <c r="G34" s="136"/>
      <c r="H34" s="93">
        <f t="shared" si="11"/>
        <v>0</v>
      </c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136"/>
      <c r="T34" s="136"/>
      <c r="U34" s="136"/>
      <c r="V34" s="136"/>
      <c r="W34" s="136"/>
      <c r="X34" s="136">
        <f t="shared" si="12"/>
        <v>0</v>
      </c>
      <c r="Y34" s="136"/>
      <c r="Z34" s="93">
        <f>$X$34*0.75</f>
        <v>0</v>
      </c>
      <c r="AA34" s="169"/>
      <c r="AB34" s="136"/>
      <c r="AC34" s="147"/>
    </row>
    <row r="35" spans="1:29" s="1" customFormat="1" ht="25.5" customHeight="1">
      <c r="A35" s="158" t="s">
        <v>580</v>
      </c>
      <c r="B35" s="196"/>
      <c r="C35" s="133">
        <v>1</v>
      </c>
      <c r="D35" s="3" t="s">
        <v>22</v>
      </c>
      <c r="E35" s="134"/>
      <c r="F35" s="94"/>
      <c r="G35" s="136"/>
      <c r="H35" s="93">
        <f t="shared" si="11"/>
        <v>0</v>
      </c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136"/>
      <c r="T35" s="136"/>
      <c r="U35" s="136"/>
      <c r="V35" s="136"/>
      <c r="W35" s="136"/>
      <c r="X35" s="136">
        <f t="shared" si="12"/>
        <v>0</v>
      </c>
      <c r="Y35" s="136"/>
      <c r="Z35" s="93">
        <f>$X$35*1</f>
        <v>0</v>
      </c>
      <c r="AA35" s="169"/>
      <c r="AB35" s="136"/>
      <c r="AC35" s="147"/>
    </row>
    <row r="36" spans="1:29" s="1" customFormat="1" ht="25.5" customHeight="1">
      <c r="A36" s="158" t="s">
        <v>581</v>
      </c>
      <c r="B36" s="196"/>
      <c r="C36" s="133">
        <v>1.5</v>
      </c>
      <c r="D36" s="3" t="s">
        <v>23</v>
      </c>
      <c r="E36" s="134"/>
      <c r="F36" s="94"/>
      <c r="G36" s="136"/>
      <c r="H36" s="93">
        <f t="shared" si="11"/>
        <v>0</v>
      </c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136"/>
      <c r="T36" s="136"/>
      <c r="U36" s="136"/>
      <c r="V36" s="136"/>
      <c r="W36" s="136"/>
      <c r="X36" s="136">
        <f t="shared" si="12"/>
        <v>0</v>
      </c>
      <c r="Y36" s="136"/>
      <c r="Z36" s="93">
        <f>$X$36*1.5</f>
        <v>0</v>
      </c>
      <c r="AA36" s="169"/>
      <c r="AB36" s="136"/>
      <c r="AC36" s="147"/>
    </row>
    <row r="37" spans="1:29" s="1" customFormat="1" ht="25.5" customHeight="1">
      <c r="A37" s="158" t="s">
        <v>582</v>
      </c>
      <c r="B37" s="196"/>
      <c r="C37" s="133">
        <v>2.5</v>
      </c>
      <c r="D37" s="3" t="s">
        <v>24</v>
      </c>
      <c r="E37" s="134"/>
      <c r="F37" s="94"/>
      <c r="G37" s="136"/>
      <c r="H37" s="93">
        <f t="shared" si="11"/>
        <v>0</v>
      </c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136"/>
      <c r="T37" s="136"/>
      <c r="U37" s="136"/>
      <c r="V37" s="136"/>
      <c r="W37" s="136"/>
      <c r="X37" s="136">
        <f t="shared" si="12"/>
        <v>0</v>
      </c>
      <c r="Y37" s="136"/>
      <c r="Z37" s="93">
        <f>$X$37*2.5</f>
        <v>0</v>
      </c>
      <c r="AA37" s="169"/>
      <c r="AB37" s="136"/>
      <c r="AC37" s="147"/>
    </row>
    <row r="38" spans="1:29" s="1" customFormat="1" ht="25.5" customHeight="1">
      <c r="A38" s="158" t="s">
        <v>583</v>
      </c>
      <c r="B38" s="196"/>
      <c r="C38" s="133">
        <v>3.7</v>
      </c>
      <c r="D38" s="3" t="s">
        <v>25</v>
      </c>
      <c r="E38" s="134"/>
      <c r="F38" s="94"/>
      <c r="G38" s="136"/>
      <c r="H38" s="93">
        <f t="shared" si="11"/>
        <v>0</v>
      </c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136"/>
      <c r="T38" s="136"/>
      <c r="U38" s="136"/>
      <c r="V38" s="136"/>
      <c r="W38" s="136"/>
      <c r="X38" s="136">
        <f t="shared" si="12"/>
        <v>0</v>
      </c>
      <c r="Y38" s="136"/>
      <c r="Z38" s="93">
        <f>$X$38*3.7</f>
        <v>0</v>
      </c>
      <c r="AA38" s="168"/>
      <c r="AB38" s="136"/>
      <c r="AC38" s="147"/>
    </row>
    <row r="39" spans="1:29" s="1" customFormat="1" ht="25.5" customHeight="1">
      <c r="A39" s="158" t="s">
        <v>584</v>
      </c>
      <c r="B39" s="196"/>
      <c r="C39" s="133">
        <v>12.5</v>
      </c>
      <c r="D39" s="3" t="s">
        <v>26</v>
      </c>
      <c r="E39" s="134"/>
      <c r="F39" s="94"/>
      <c r="G39" s="136"/>
      <c r="H39" s="93">
        <f t="shared" si="11"/>
        <v>0</v>
      </c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136"/>
      <c r="T39" s="136"/>
      <c r="U39" s="136"/>
      <c r="V39" s="136"/>
      <c r="W39" s="136"/>
      <c r="X39" s="136">
        <f t="shared" si="12"/>
        <v>0</v>
      </c>
      <c r="Y39" s="136"/>
      <c r="Z39" s="93">
        <f>$X$39*12.5</f>
        <v>0</v>
      </c>
      <c r="AA39" s="169"/>
      <c r="AB39" s="136"/>
      <c r="AC39" s="147"/>
    </row>
    <row r="40" spans="1:29" s="1" customFormat="1" ht="27.75" customHeight="1">
      <c r="A40" s="158" t="s">
        <v>585</v>
      </c>
      <c r="B40" s="196"/>
      <c r="C40" s="133" t="s">
        <v>47</v>
      </c>
      <c r="D40" s="3" t="s">
        <v>27</v>
      </c>
      <c r="E40" s="134"/>
      <c r="F40" s="94"/>
      <c r="G40" s="136"/>
      <c r="H40" s="93">
        <f>E40+G40</f>
        <v>0</v>
      </c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136"/>
      <c r="T40" s="136"/>
      <c r="U40" s="136"/>
      <c r="V40" s="136"/>
      <c r="W40" s="136"/>
      <c r="X40" s="136">
        <f t="shared" si="12"/>
        <v>0</v>
      </c>
      <c r="Y40" s="136"/>
      <c r="Z40" s="136"/>
      <c r="AA40" s="136"/>
      <c r="AB40" s="136"/>
      <c r="AC40" s="147"/>
    </row>
    <row r="41" spans="1:29" s="1" customFormat="1" ht="27.75" customHeight="1">
      <c r="A41" s="158" t="s">
        <v>586</v>
      </c>
      <c r="B41" s="196"/>
      <c r="C41" s="133" t="s">
        <v>97</v>
      </c>
      <c r="D41" s="3" t="s">
        <v>98</v>
      </c>
      <c r="E41" s="143"/>
      <c r="F41" s="103"/>
      <c r="G41" s="145"/>
      <c r="H41" s="93">
        <f t="shared" ref="H41:H44" si="13">E41+G41</f>
        <v>0</v>
      </c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36"/>
      <c r="T41" s="145"/>
      <c r="U41" s="145"/>
      <c r="V41" s="145"/>
      <c r="W41" s="145"/>
      <c r="X41" s="145"/>
      <c r="Y41" s="145"/>
      <c r="Z41" s="145"/>
      <c r="AA41" s="145"/>
      <c r="AB41" s="103"/>
      <c r="AC41" s="95"/>
    </row>
    <row r="42" spans="1:29" s="1" customFormat="1" ht="27.75" customHeight="1">
      <c r="A42" s="158" t="s">
        <v>587</v>
      </c>
      <c r="B42" s="196"/>
      <c r="C42" s="133" t="s">
        <v>102</v>
      </c>
      <c r="D42" s="3" t="s">
        <v>103</v>
      </c>
      <c r="E42" s="143"/>
      <c r="F42" s="103"/>
      <c r="G42" s="145"/>
      <c r="H42" s="93">
        <f t="shared" si="13"/>
        <v>0</v>
      </c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36"/>
      <c r="T42" s="145"/>
      <c r="U42" s="145"/>
      <c r="V42" s="145"/>
      <c r="W42" s="145"/>
      <c r="X42" s="145"/>
      <c r="Y42" s="145"/>
      <c r="Z42" s="145"/>
      <c r="AA42" s="103"/>
      <c r="AB42" s="103"/>
      <c r="AC42" s="95"/>
    </row>
    <row r="43" spans="1:29" s="1" customFormat="1" ht="27.75" customHeight="1">
      <c r="A43" s="158" t="s">
        <v>588</v>
      </c>
      <c r="B43" s="196"/>
      <c r="C43" s="133" t="s">
        <v>99</v>
      </c>
      <c r="D43" s="3" t="s">
        <v>100</v>
      </c>
      <c r="E43" s="143"/>
      <c r="F43" s="103"/>
      <c r="G43" s="145"/>
      <c r="H43" s="93">
        <f t="shared" si="13"/>
        <v>0</v>
      </c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36"/>
      <c r="T43" s="145"/>
      <c r="U43" s="145"/>
      <c r="V43" s="145"/>
      <c r="W43" s="145"/>
      <c r="X43" s="145"/>
      <c r="Y43" s="145"/>
      <c r="Z43" s="145"/>
      <c r="AA43" s="145"/>
      <c r="AB43" s="103"/>
      <c r="AC43" s="95"/>
    </row>
    <row r="44" spans="1:29" s="1" customFormat="1" ht="27.75" customHeight="1" thickBot="1">
      <c r="A44" s="158" t="s">
        <v>589</v>
      </c>
      <c r="B44" s="197"/>
      <c r="C44" s="133" t="s">
        <v>104</v>
      </c>
      <c r="D44" s="3" t="s">
        <v>105</v>
      </c>
      <c r="E44" s="144"/>
      <c r="F44" s="104"/>
      <c r="G44" s="146"/>
      <c r="H44" s="105">
        <f t="shared" si="13"/>
        <v>0</v>
      </c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70"/>
      <c r="T44" s="146"/>
      <c r="U44" s="146"/>
      <c r="V44" s="146"/>
      <c r="W44" s="146"/>
      <c r="X44" s="146"/>
      <c r="Y44" s="146"/>
      <c r="Z44" s="146"/>
      <c r="AA44" s="104"/>
      <c r="AB44" s="104"/>
      <c r="AC44" s="106"/>
    </row>
  </sheetData>
  <sheetProtection password="D86F" sheet="1" objects="1" scenarios="1"/>
  <mergeCells count="26">
    <mergeCell ref="B10:B44"/>
    <mergeCell ref="E5:AC5"/>
    <mergeCell ref="E6:F6"/>
    <mergeCell ref="I7:J7"/>
    <mergeCell ref="K7:L7"/>
    <mergeCell ref="M7:N7"/>
    <mergeCell ref="I6:N6"/>
    <mergeCell ref="Q7:R7"/>
    <mergeCell ref="P6:R6"/>
    <mergeCell ref="T6:W6"/>
    <mergeCell ref="G6:G8"/>
    <mergeCell ref="H6:H8"/>
    <mergeCell ref="O6:O8"/>
    <mergeCell ref="S6:S8"/>
    <mergeCell ref="X6:X8"/>
    <mergeCell ref="AB7:AB8"/>
    <mergeCell ref="AC7:AC8"/>
    <mergeCell ref="B2:AC2"/>
    <mergeCell ref="Z6:Z8"/>
    <mergeCell ref="AA6:AA8"/>
    <mergeCell ref="F7:F8"/>
    <mergeCell ref="P7:P8"/>
    <mergeCell ref="T7:T8"/>
    <mergeCell ref="U7:U8"/>
    <mergeCell ref="V7:V8"/>
    <mergeCell ref="W7:W8"/>
  </mergeCells>
  <conditionalFormatting sqref="C17:C18">
    <cfRule type="cellIs" dxfId="29" priority="2" stopIfTrue="1" operator="equal">
      <formula>#REF!</formula>
    </cfRule>
  </conditionalFormatting>
  <conditionalFormatting sqref="C20:C24 C26:C44">
    <cfRule type="cellIs" dxfId="28" priority="1" stopIfTrue="1" operator="equal">
      <formula>#REF!</formula>
    </cfRule>
  </conditionalFormatting>
  <dataValidations count="22">
    <dataValidation type="decimal" operator="lessThanOrEqual" allowBlank="1" showInputMessage="1" showErrorMessage="1" error="A negative figure is to be reported" prompt="A negative figure is to be reported" sqref="G17:G18 I17:M18">
      <formula1>0</formula1>
    </dataValidation>
    <dataValidation type="decimal" operator="greaterThanOrEqual" allowBlank="1" showInputMessage="1" showErrorMessage="1" error="A positive figure is to be reported" prompt="A positive figure is to be reported" sqref="N17:N18">
      <formula1>0</formula1>
    </dataValidation>
    <dataValidation type="decimal" operator="lessThanOrEqual" allowBlank="1" showInputMessage="1" showErrorMessage="1" error="A negative figure is to be reported " prompt="A negative figure is to be reported" sqref="Q17:Q18">
      <formula1>0</formula1>
    </dataValidation>
    <dataValidation allowBlank="1" showInputMessage="1" showErrorMessage="1" prompt="If there is no SME-supporting factor, then cell AA39 must be equal to cell Z39" sqref="AA39"/>
    <dataValidation allowBlank="1" showInputMessage="1" showErrorMessage="1" prompt="If there is no SME-supporting factor, then cell AA38 must be equal to cell Z38" sqref="AA38"/>
    <dataValidation allowBlank="1" showInputMessage="1" showErrorMessage="1" prompt="If there is no SME-supporting factor, then cell AA37 must be equal to cell Z37" sqref="AA37"/>
    <dataValidation allowBlank="1" showInputMessage="1" showErrorMessage="1" prompt="If there is no SME-supporting factor, then cell AA36 must be equal to cell Z36" sqref="AA36"/>
    <dataValidation allowBlank="1" showInputMessage="1" showErrorMessage="1" prompt="If there is no SME-supporting factor, then cell AA35 must be equal to cell Z35" sqref="AA35"/>
    <dataValidation allowBlank="1" showInputMessage="1" showErrorMessage="1" prompt="If there is no SME-supporting factor, then cell AA34 must be equal to cell Z34" sqref="AA34"/>
    <dataValidation allowBlank="1" showInputMessage="1" showErrorMessage="1" prompt="If there is no SME-supporting factor, then cell AA33 must be equal to cell Z33" sqref="AA33"/>
    <dataValidation allowBlank="1" showInputMessage="1" showErrorMessage="1" prompt="If there is no SME-supporting factor, then cell AA32 must be equal to cell Z32" sqref="AA32"/>
    <dataValidation allowBlank="1" showInputMessage="1" showErrorMessage="1" prompt="If there is no SME-supporting factor, then cell AA31 must be equal to cell Z31_x000a_" sqref="AA31"/>
    <dataValidation allowBlank="1" showInputMessage="1" showErrorMessage="1" prompt="If there is no SME-supporting factor, then cell AA30 must be equal to cell Z30" sqref="AA30"/>
    <dataValidation allowBlank="1" showInputMessage="1" showErrorMessage="1" prompt="If there is no SME-supporting factor, then cell AA29 must be equal to cell Z29" sqref="AA29"/>
    <dataValidation allowBlank="1" showInputMessage="1" showErrorMessage="1" prompt="If there is no SME-supporting factor, then cell AA28 must be equal to cell Z28_x000a_" sqref="AA28"/>
    <dataValidation allowBlank="1" showInputMessage="1" showErrorMessage="1" prompt="If there is no SME-supporting factor, then cell AA27 must be equal to cell Z27" sqref="AA27"/>
    <dataValidation allowBlank="1" showInputMessage="1" showErrorMessage="1" prompt="If there is no SME-supporting factor, then cell AA26 must be equal to cell Z26" sqref="AA26"/>
    <dataValidation allowBlank="1" showInputMessage="1" showErrorMessage="1" prompt="If there is no SME-supporting factor, then cell AA40 must be equal to cell Z40" sqref="AA40"/>
    <dataValidation type="decimal" operator="greaterThanOrEqual" allowBlank="1" showInputMessage="1" showErrorMessage="1" error="Value must be greater than or equal to r70c20" sqref="E17">
      <formula1>F17</formula1>
    </dataValidation>
    <dataValidation type="decimal" operator="lessThanOrEqual" allowBlank="1" showInputMessage="1" showErrorMessage="1" error="Value must less than or equal to r70c10" sqref="F17">
      <formula1>E17</formula1>
    </dataValidation>
    <dataValidation type="decimal" operator="greaterThanOrEqual" allowBlank="1" showInputMessage="1" showErrorMessage="1" error="Value must be greater than or equal to r80c20" sqref="E18">
      <formula1>F18</formula1>
    </dataValidation>
    <dataValidation type="decimal" operator="lessThanOrEqual" allowBlank="1" showInputMessage="1" showErrorMessage="1" error="Value must less than or equal to r80c10" sqref="F18">
      <formula1>E18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09">
    <outlinePr summaryBelow="0" summaryRight="0"/>
  </sheetPr>
  <dimension ref="A2:AC44"/>
  <sheetViews>
    <sheetView topLeftCell="S1" zoomScale="50" zoomScaleNormal="50" workbookViewId="0">
      <selection activeCell="Y12" sqref="Y12"/>
    </sheetView>
  </sheetViews>
  <sheetFormatPr defaultColWidth="9.140625" defaultRowHeight="15"/>
  <cols>
    <col min="1" max="1" width="3.42578125" style="157" customWidth="1"/>
    <col min="2" max="2" width="5.7109375" customWidth="1"/>
    <col min="3" max="3" width="60.7109375" customWidth="1"/>
    <col min="4" max="4" width="4" bestFit="1" customWidth="1"/>
    <col min="5" max="24" width="20.7109375" customWidth="1"/>
    <col min="25" max="25" width="20.7109375" style="1" customWidth="1"/>
    <col min="26" max="29" width="20.7109375" customWidth="1"/>
  </cols>
  <sheetData>
    <row r="2" spans="1:29">
      <c r="B2" s="183" t="s">
        <v>106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5"/>
    </row>
    <row r="4" spans="1:29">
      <c r="A4" s="158" t="s">
        <v>526</v>
      </c>
      <c r="C4" s="4" t="s">
        <v>76</v>
      </c>
    </row>
    <row r="5" spans="1:29" ht="15.75" thickBot="1">
      <c r="E5" s="198" t="s">
        <v>69</v>
      </c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</row>
    <row r="6" spans="1:29" ht="60" customHeight="1">
      <c r="E6" s="188" t="s">
        <v>28</v>
      </c>
      <c r="F6" s="199"/>
      <c r="G6" s="214" t="s">
        <v>53</v>
      </c>
      <c r="H6" s="214" t="s">
        <v>39</v>
      </c>
      <c r="I6" s="203" t="s">
        <v>40</v>
      </c>
      <c r="J6" s="204"/>
      <c r="K6" s="204"/>
      <c r="L6" s="204"/>
      <c r="M6" s="204"/>
      <c r="N6" s="205"/>
      <c r="O6" s="214" t="s">
        <v>67</v>
      </c>
      <c r="P6" s="208" t="s">
        <v>55</v>
      </c>
      <c r="Q6" s="209"/>
      <c r="R6" s="210"/>
      <c r="S6" s="211" t="s">
        <v>45</v>
      </c>
      <c r="T6" s="211" t="s">
        <v>46</v>
      </c>
      <c r="U6" s="212"/>
      <c r="V6" s="212"/>
      <c r="W6" s="213"/>
      <c r="X6" s="219" t="s">
        <v>29</v>
      </c>
      <c r="Y6" s="82"/>
      <c r="Z6" s="188" t="s">
        <v>59</v>
      </c>
      <c r="AA6" s="188" t="s">
        <v>60</v>
      </c>
      <c r="AB6" s="88"/>
      <c r="AC6" s="89"/>
    </row>
    <row r="7" spans="1:29" ht="57">
      <c r="E7" s="83"/>
      <c r="F7" s="190" t="s">
        <v>36</v>
      </c>
      <c r="G7" s="215"/>
      <c r="H7" s="216"/>
      <c r="I7" s="200" t="s">
        <v>41</v>
      </c>
      <c r="J7" s="201"/>
      <c r="K7" s="200" t="s">
        <v>33</v>
      </c>
      <c r="L7" s="202"/>
      <c r="M7" s="200" t="s">
        <v>42</v>
      </c>
      <c r="N7" s="202"/>
      <c r="O7" s="215"/>
      <c r="P7" s="193" t="s">
        <v>56</v>
      </c>
      <c r="Q7" s="206" t="s">
        <v>44</v>
      </c>
      <c r="R7" s="207"/>
      <c r="S7" s="217"/>
      <c r="T7" s="186">
        <v>0</v>
      </c>
      <c r="U7" s="186">
        <v>0.2</v>
      </c>
      <c r="V7" s="186">
        <v>0.5</v>
      </c>
      <c r="W7" s="186">
        <v>1</v>
      </c>
      <c r="X7" s="220"/>
      <c r="Y7" s="83" t="s">
        <v>101</v>
      </c>
      <c r="Z7" s="189"/>
      <c r="AA7" s="189"/>
      <c r="AB7" s="190" t="s">
        <v>50</v>
      </c>
      <c r="AC7" s="191" t="s">
        <v>48</v>
      </c>
    </row>
    <row r="8" spans="1:29" ht="42.75">
      <c r="E8" s="83"/>
      <c r="F8" s="189"/>
      <c r="G8" s="215"/>
      <c r="H8" s="216"/>
      <c r="I8" s="84" t="s">
        <v>63</v>
      </c>
      <c r="J8" s="84" t="s">
        <v>64</v>
      </c>
      <c r="K8" s="85" t="s">
        <v>65</v>
      </c>
      <c r="L8" s="85" t="s">
        <v>66</v>
      </c>
      <c r="M8" s="85" t="s">
        <v>54</v>
      </c>
      <c r="N8" s="85" t="s">
        <v>43</v>
      </c>
      <c r="O8" s="215"/>
      <c r="P8" s="194"/>
      <c r="Q8" s="86"/>
      <c r="R8" s="87" t="s">
        <v>57</v>
      </c>
      <c r="S8" s="218"/>
      <c r="T8" s="187"/>
      <c r="U8" s="187"/>
      <c r="V8" s="187"/>
      <c r="W8" s="187"/>
      <c r="X8" s="220"/>
      <c r="Y8" s="83"/>
      <c r="Z8" s="189"/>
      <c r="AA8" s="189"/>
      <c r="AB8" s="189"/>
      <c r="AC8" s="192"/>
    </row>
    <row r="9" spans="1:29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  <c r="L9" s="2" t="s">
        <v>17</v>
      </c>
      <c r="M9" s="2" t="s">
        <v>18</v>
      </c>
      <c r="N9" s="2" t="s">
        <v>19</v>
      </c>
      <c r="O9" s="2" t="s">
        <v>0</v>
      </c>
      <c r="P9" s="2" t="s">
        <v>1</v>
      </c>
      <c r="Q9" s="2" t="s">
        <v>2</v>
      </c>
      <c r="R9" s="2" t="s">
        <v>3</v>
      </c>
      <c r="S9" s="2" t="s">
        <v>4</v>
      </c>
      <c r="T9" s="2" t="s">
        <v>5</v>
      </c>
      <c r="U9" s="2" t="s">
        <v>6</v>
      </c>
      <c r="V9" s="2" t="s">
        <v>7</v>
      </c>
      <c r="W9" s="2" t="s">
        <v>20</v>
      </c>
      <c r="X9" s="2" t="s">
        <v>8</v>
      </c>
      <c r="Y9" s="2" t="s">
        <v>9</v>
      </c>
      <c r="Z9" s="2" t="s">
        <v>58</v>
      </c>
      <c r="AA9" s="2" t="s">
        <v>21</v>
      </c>
      <c r="AB9" s="2" t="s">
        <v>22</v>
      </c>
      <c r="AC9" s="2" t="s">
        <v>23</v>
      </c>
    </row>
    <row r="10" spans="1:29" s="1" customFormat="1" ht="25.5" customHeight="1">
      <c r="A10" s="158" t="s">
        <v>110</v>
      </c>
      <c r="B10" s="195" t="s">
        <v>68</v>
      </c>
      <c r="C10" s="130" t="s">
        <v>35</v>
      </c>
      <c r="D10" s="3" t="s">
        <v>10</v>
      </c>
      <c r="E10" s="124">
        <f>IF(ROUND(SUM($E$26:$E$32,$E$34:$E$40),0)=ROUND(SUM($E$17:$E$18,$E$20,$E$22,$E$24),0),ROUND(SUM($E$26:$E$32,$E$34:$E$40),0),"ERROR")</f>
        <v>0</v>
      </c>
      <c r="F10" s="90"/>
      <c r="G10" s="91">
        <f>IF(ROUND(SUM($G$26:$G$32,$G$34:$G$40),0)=ROUND(SUM($G$17:$G$18,$G$20,$G$22,$G$24),0),ROUND(SUM($G$26:$G$32,$G$34:$G$40),0),"ERROR")</f>
        <v>0</v>
      </c>
      <c r="H10" s="91">
        <f>IF(ROUND(SUM($H$26:$H$32,$H$34:$H$40),0)=ROUND(SUM($H$17:$H$18,$H$20,$H$22,$H$24),0),ROUND(SUM($H$26:$H$32,$H$34:$H$40),0),"ERROR")</f>
        <v>0</v>
      </c>
      <c r="I10" s="91">
        <f>SUM(I17:I18,I20,I22,I24)</f>
        <v>0</v>
      </c>
      <c r="J10" s="91">
        <f>SUM(J17:J18,J20,J22,J24)</f>
        <v>0</v>
      </c>
      <c r="K10" s="91">
        <f>SUM(K17:K18,K20,K22,K24)</f>
        <v>0</v>
      </c>
      <c r="L10" s="91">
        <f>SUM(L17:L18,L20,L22,L24)</f>
        <v>0</v>
      </c>
      <c r="M10" s="140">
        <f>SUM(I10:L10)</f>
        <v>0</v>
      </c>
      <c r="N10" s="91">
        <f>SUM(N17:N18,N20,N22,N24)</f>
        <v>0</v>
      </c>
      <c r="O10" s="91">
        <f>IF(ROUND(SUM($H$10,$M$10,$N$10),0)=ROUND(SUM($O$17:$O$18,$O$20,$O$22,$O$24),0),ROUND(SUM($H$10,$M$10,$N$10),0),"ERROR")</f>
        <v>0</v>
      </c>
      <c r="P10" s="91">
        <f>SUM(P17:P18,P20,P22,P24)</f>
        <v>0</v>
      </c>
      <c r="Q10" s="91">
        <f>SUM(Q17:Q18,Q20,Q22,Q24)</f>
        <v>0</v>
      </c>
      <c r="R10" s="91">
        <f>SUM(R17:R18,R20,R22,R24)</f>
        <v>0</v>
      </c>
      <c r="S10" s="91">
        <f>IF(ROUND(SUM(S26:S40),0)=ROUND(SUM(S17:S18,S20,S22,S24),0),ROUND(SUM(S26:S40),0),"ERROR")</f>
        <v>0</v>
      </c>
      <c r="T10" s="91">
        <f>IF(ROUND(SUM(T26:T40),0)=ROUND(T18,0),ROUND(SUM(T26:T40),0),"ERROR")</f>
        <v>0</v>
      </c>
      <c r="U10" s="91">
        <f>IF(ROUND(SUM(U26:U40),0)=ROUND(U18,0),ROUND(SUM(U26:U40),0),"ERROR")</f>
        <v>0</v>
      </c>
      <c r="V10" s="91">
        <f>IF(ROUND(SUM(V26:V40),0)=ROUND(V18,0),ROUND(SUM(V26:V40),0),"ERROR")</f>
        <v>0</v>
      </c>
      <c r="W10" s="91">
        <f>IF(ROUND(SUM(W26:W40),0)=ROUND(W18,0),ROUND(SUM(W26:W40),0),"ERROR")</f>
        <v>0</v>
      </c>
      <c r="X10" s="159">
        <f t="shared" ref="X10" si="0">S10-T10-(0.8*U10)-(0.5*V10)</f>
        <v>0</v>
      </c>
      <c r="Y10" s="91">
        <f>SUM(Y17:Y18,Y20,Y22,Y24)</f>
        <v>0</v>
      </c>
      <c r="Z10" s="91">
        <f>IF(ROUND(SUM(Z26:Z40),0)=ROUND(SUM(Z17:Z18,Z20,Z22,Z24),0),ROUND(SUM(Z26:Z40),0),"ERROR")</f>
        <v>0</v>
      </c>
      <c r="AA10" s="91">
        <f>SUM(AA26:AA40)</f>
        <v>0</v>
      </c>
      <c r="AB10" s="140"/>
      <c r="AC10" s="141"/>
    </row>
    <row r="11" spans="1:29" s="1" customFormat="1" ht="25.5" customHeight="1">
      <c r="A11" s="158" t="s">
        <v>527</v>
      </c>
      <c r="B11" s="196"/>
      <c r="C11" s="131" t="s">
        <v>34</v>
      </c>
      <c r="D11" s="3" t="s">
        <v>11</v>
      </c>
      <c r="E11" s="134"/>
      <c r="F11" s="92"/>
      <c r="G11" s="136"/>
      <c r="H11" s="93">
        <f t="shared" ref="H11:H15" si="1">E11+G11</f>
        <v>0</v>
      </c>
      <c r="I11" s="136"/>
      <c r="J11" s="136"/>
      <c r="K11" s="136"/>
      <c r="L11" s="136"/>
      <c r="M11" s="136"/>
      <c r="N11" s="136"/>
      <c r="O11" s="93">
        <f t="shared" ref="O11:O15" si="2">SUM(H11,M11:N11)</f>
        <v>0</v>
      </c>
      <c r="P11" s="136"/>
      <c r="Q11" s="136"/>
      <c r="R11" s="136"/>
      <c r="S11" s="93">
        <f>SUM(O11:Q11)</f>
        <v>0</v>
      </c>
      <c r="T11" s="136"/>
      <c r="U11" s="136"/>
      <c r="V11" s="136"/>
      <c r="W11" s="136"/>
      <c r="X11" s="160">
        <f t="shared" ref="X11:X15" si="3">S11-T11-(0.8*U11)-(0.5*V11)</f>
        <v>0</v>
      </c>
      <c r="Y11" s="136"/>
      <c r="Z11" s="136"/>
      <c r="AA11" s="138"/>
      <c r="AB11" s="94"/>
      <c r="AC11" s="95"/>
    </row>
    <row r="12" spans="1:29" s="1" customFormat="1" ht="25.5" customHeight="1">
      <c r="A12" s="158" t="s">
        <v>528</v>
      </c>
      <c r="B12" s="196"/>
      <c r="C12" s="132" t="s">
        <v>61</v>
      </c>
      <c r="D12" s="3" t="s">
        <v>12</v>
      </c>
      <c r="E12" s="134"/>
      <c r="F12" s="92"/>
      <c r="G12" s="136"/>
      <c r="H12" s="93">
        <f t="shared" si="1"/>
        <v>0</v>
      </c>
      <c r="I12" s="136"/>
      <c r="J12" s="136"/>
      <c r="K12" s="136"/>
      <c r="L12" s="136"/>
      <c r="M12" s="136"/>
      <c r="N12" s="136"/>
      <c r="O12" s="93">
        <f t="shared" si="2"/>
        <v>0</v>
      </c>
      <c r="P12" s="136"/>
      <c r="Q12" s="136"/>
      <c r="R12" s="136"/>
      <c r="S12" s="93">
        <f t="shared" ref="S12:S15" si="4">SUM(O12:Q12)</f>
        <v>0</v>
      </c>
      <c r="T12" s="136"/>
      <c r="U12" s="136"/>
      <c r="V12" s="136"/>
      <c r="W12" s="136"/>
      <c r="X12" s="160">
        <f t="shared" si="3"/>
        <v>0</v>
      </c>
      <c r="Y12" s="136"/>
      <c r="Z12" s="136"/>
      <c r="AA12" s="138"/>
      <c r="AB12" s="94"/>
      <c r="AC12" s="95"/>
    </row>
    <row r="13" spans="1:29" s="1" customFormat="1" ht="28.5">
      <c r="A13" s="158" t="s">
        <v>529</v>
      </c>
      <c r="B13" s="196"/>
      <c r="C13" s="131" t="s">
        <v>49</v>
      </c>
      <c r="D13" s="3" t="s">
        <v>13</v>
      </c>
      <c r="E13" s="134"/>
      <c r="F13" s="92"/>
      <c r="G13" s="136"/>
      <c r="H13" s="93">
        <f t="shared" si="1"/>
        <v>0</v>
      </c>
      <c r="I13" s="136"/>
      <c r="J13" s="136"/>
      <c r="K13" s="136"/>
      <c r="L13" s="136"/>
      <c r="M13" s="136"/>
      <c r="N13" s="136"/>
      <c r="O13" s="93">
        <f t="shared" si="2"/>
        <v>0</v>
      </c>
      <c r="P13" s="136"/>
      <c r="Q13" s="136"/>
      <c r="R13" s="136"/>
      <c r="S13" s="93">
        <f t="shared" si="4"/>
        <v>0</v>
      </c>
      <c r="T13" s="136"/>
      <c r="U13" s="136"/>
      <c r="V13" s="136"/>
      <c r="W13" s="136"/>
      <c r="X13" s="160">
        <f t="shared" si="3"/>
        <v>0</v>
      </c>
      <c r="Y13" s="136"/>
      <c r="Z13" s="136"/>
      <c r="AA13" s="138"/>
      <c r="AB13" s="94"/>
      <c r="AC13" s="95"/>
    </row>
    <row r="14" spans="1:29" s="1" customFormat="1" ht="28.5">
      <c r="A14" s="158" t="s">
        <v>530</v>
      </c>
      <c r="B14" s="196"/>
      <c r="C14" s="131" t="s">
        <v>51</v>
      </c>
      <c r="D14" s="3" t="s">
        <v>14</v>
      </c>
      <c r="E14" s="134"/>
      <c r="F14" s="92"/>
      <c r="G14" s="136"/>
      <c r="H14" s="93">
        <f t="shared" si="1"/>
        <v>0</v>
      </c>
      <c r="I14" s="136"/>
      <c r="J14" s="136"/>
      <c r="K14" s="136"/>
      <c r="L14" s="136"/>
      <c r="M14" s="136"/>
      <c r="N14" s="136"/>
      <c r="O14" s="93">
        <f t="shared" si="2"/>
        <v>0</v>
      </c>
      <c r="P14" s="136"/>
      <c r="Q14" s="136"/>
      <c r="R14" s="136"/>
      <c r="S14" s="93">
        <f t="shared" si="4"/>
        <v>0</v>
      </c>
      <c r="T14" s="136"/>
      <c r="U14" s="136"/>
      <c r="V14" s="136"/>
      <c r="W14" s="136"/>
      <c r="X14" s="160">
        <f t="shared" si="3"/>
        <v>0</v>
      </c>
      <c r="Y14" s="136"/>
      <c r="Z14" s="136"/>
      <c r="AA14" s="138"/>
      <c r="AB14" s="94"/>
      <c r="AC14" s="95"/>
    </row>
    <row r="15" spans="1:29" s="1" customFormat="1" ht="42.75">
      <c r="A15" s="158" t="s">
        <v>531</v>
      </c>
      <c r="B15" s="196"/>
      <c r="C15" s="131" t="s">
        <v>52</v>
      </c>
      <c r="D15" s="3" t="s">
        <v>15</v>
      </c>
      <c r="E15" s="135"/>
      <c r="F15" s="96"/>
      <c r="G15" s="137"/>
      <c r="H15" s="97">
        <f t="shared" si="1"/>
        <v>0</v>
      </c>
      <c r="I15" s="137"/>
      <c r="J15" s="137"/>
      <c r="K15" s="137"/>
      <c r="L15" s="137"/>
      <c r="M15" s="137"/>
      <c r="N15" s="137"/>
      <c r="O15" s="97">
        <f t="shared" si="2"/>
        <v>0</v>
      </c>
      <c r="P15" s="137"/>
      <c r="Q15" s="137"/>
      <c r="R15" s="137"/>
      <c r="S15" s="97">
        <f t="shared" si="4"/>
        <v>0</v>
      </c>
      <c r="T15" s="137"/>
      <c r="U15" s="137"/>
      <c r="V15" s="137"/>
      <c r="W15" s="137"/>
      <c r="X15" s="161">
        <f t="shared" si="3"/>
        <v>0</v>
      </c>
      <c r="Y15" s="137"/>
      <c r="Z15" s="137"/>
      <c r="AA15" s="139"/>
      <c r="AB15" s="98"/>
      <c r="AC15" s="99"/>
    </row>
    <row r="16" spans="1:29" s="1" customFormat="1">
      <c r="A16" s="157"/>
      <c r="B16" s="196"/>
      <c r="C16" s="81" t="s">
        <v>70</v>
      </c>
      <c r="D16" s="129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65"/>
      <c r="Y16" s="108"/>
      <c r="Z16" s="107"/>
      <c r="AA16" s="107"/>
      <c r="AB16" s="107"/>
      <c r="AC16" s="108"/>
    </row>
    <row r="17" spans="1:29" s="1" customFormat="1" ht="30" customHeight="1">
      <c r="A17" s="158" t="s">
        <v>532</v>
      </c>
      <c r="B17" s="196"/>
      <c r="C17" s="133" t="s">
        <v>37</v>
      </c>
      <c r="D17" s="3" t="s">
        <v>16</v>
      </c>
      <c r="E17" s="125"/>
      <c r="F17" s="109"/>
      <c r="G17" s="110"/>
      <c r="H17" s="111">
        <f t="shared" ref="H17:H18" si="5">E17+G17</f>
        <v>0</v>
      </c>
      <c r="I17" s="112"/>
      <c r="J17" s="112"/>
      <c r="K17" s="112"/>
      <c r="L17" s="112"/>
      <c r="M17" s="112"/>
      <c r="N17" s="113"/>
      <c r="O17" s="114">
        <f t="shared" ref="O17:O18" si="6">SUM(H17,M17:N17)</f>
        <v>0</v>
      </c>
      <c r="P17" s="113"/>
      <c r="Q17" s="113"/>
      <c r="R17" s="113"/>
      <c r="S17" s="111">
        <f t="shared" ref="S17:S18" si="7">SUM(O17:Q17)</f>
        <v>0</v>
      </c>
      <c r="T17" s="115"/>
      <c r="U17" s="115"/>
      <c r="V17" s="115"/>
      <c r="W17" s="115"/>
      <c r="X17" s="162">
        <f>S17</f>
        <v>0</v>
      </c>
      <c r="Y17" s="116"/>
      <c r="Z17" s="113"/>
      <c r="AA17" s="117"/>
      <c r="AB17" s="117"/>
      <c r="AC17" s="153"/>
    </row>
    <row r="18" spans="1:29" s="1" customFormat="1" ht="28.5">
      <c r="A18" s="158" t="s">
        <v>533</v>
      </c>
      <c r="B18" s="196"/>
      <c r="C18" s="133" t="s">
        <v>38</v>
      </c>
      <c r="D18" s="3" t="s">
        <v>17</v>
      </c>
      <c r="E18" s="126"/>
      <c r="F18" s="118"/>
      <c r="G18" s="119"/>
      <c r="H18" s="120">
        <f t="shared" si="5"/>
        <v>0</v>
      </c>
      <c r="I18" s="112"/>
      <c r="J18" s="112"/>
      <c r="K18" s="112"/>
      <c r="L18" s="112"/>
      <c r="M18" s="112"/>
      <c r="N18" s="121"/>
      <c r="O18" s="122">
        <f t="shared" si="6"/>
        <v>0</v>
      </c>
      <c r="P18" s="121"/>
      <c r="Q18" s="121"/>
      <c r="R18" s="121"/>
      <c r="S18" s="120">
        <f t="shared" si="7"/>
        <v>0</v>
      </c>
      <c r="T18" s="119"/>
      <c r="U18" s="119"/>
      <c r="V18" s="119"/>
      <c r="W18" s="119"/>
      <c r="X18" s="161">
        <f>S18-T18-(0.8*U18)-(0.5*V18)</f>
        <v>0</v>
      </c>
      <c r="Y18" s="121"/>
      <c r="Z18" s="121"/>
      <c r="AA18" s="123"/>
      <c r="AB18" s="155"/>
      <c r="AC18" s="154"/>
    </row>
    <row r="19" spans="1:29" s="1" customFormat="1">
      <c r="A19" s="157"/>
      <c r="B19" s="196"/>
      <c r="C19" s="81" t="s">
        <v>71</v>
      </c>
      <c r="D19" s="128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65"/>
      <c r="Y19" s="108"/>
      <c r="Z19" s="107"/>
      <c r="AA19" s="107"/>
      <c r="AB19" s="107"/>
      <c r="AC19" s="108"/>
    </row>
    <row r="20" spans="1:29" s="1" customFormat="1" ht="24.75" customHeight="1">
      <c r="A20" s="158" t="s">
        <v>534</v>
      </c>
      <c r="B20" s="196"/>
      <c r="C20" s="133" t="s">
        <v>30</v>
      </c>
      <c r="D20" s="3" t="s">
        <v>18</v>
      </c>
      <c r="E20" s="142"/>
      <c r="F20" s="90"/>
      <c r="G20" s="140"/>
      <c r="H20" s="91">
        <f t="shared" ref="H20:H24" si="8">E20+G20</f>
        <v>0</v>
      </c>
      <c r="I20" s="140"/>
      <c r="J20" s="140"/>
      <c r="K20" s="140"/>
      <c r="L20" s="140"/>
      <c r="M20" s="140"/>
      <c r="N20" s="140"/>
      <c r="O20" s="91">
        <f t="shared" ref="O20:O24" si="9">SUM(H20,M20:N20)</f>
        <v>0</v>
      </c>
      <c r="P20" s="140"/>
      <c r="Q20" s="140"/>
      <c r="R20" s="140"/>
      <c r="S20" s="91">
        <f t="shared" ref="S20:S24" si="10">SUM(O20:Q20)</f>
        <v>0</v>
      </c>
      <c r="T20" s="101"/>
      <c r="U20" s="101"/>
      <c r="V20" s="101"/>
      <c r="W20" s="101"/>
      <c r="X20" s="163">
        <f>S20</f>
        <v>0</v>
      </c>
      <c r="Y20" s="140"/>
      <c r="Z20" s="140"/>
      <c r="AA20" s="150"/>
      <c r="AB20" s="90"/>
      <c r="AC20" s="100"/>
    </row>
    <row r="21" spans="1:29" s="1" customFormat="1" ht="24.75" customHeight="1">
      <c r="A21" s="158" t="s">
        <v>535</v>
      </c>
      <c r="B21" s="196"/>
      <c r="C21" s="133" t="s">
        <v>62</v>
      </c>
      <c r="D21" s="3" t="s">
        <v>19</v>
      </c>
      <c r="E21" s="134"/>
      <c r="F21" s="92"/>
      <c r="G21" s="136"/>
      <c r="H21" s="92"/>
      <c r="I21" s="94"/>
      <c r="J21" s="94"/>
      <c r="K21" s="94"/>
      <c r="L21" s="94"/>
      <c r="M21" s="94"/>
      <c r="N21" s="94"/>
      <c r="O21" s="102"/>
      <c r="P21" s="94"/>
      <c r="Q21" s="94"/>
      <c r="R21" s="94"/>
      <c r="S21" s="94"/>
      <c r="T21" s="94"/>
      <c r="U21" s="94"/>
      <c r="V21" s="94"/>
      <c r="W21" s="94"/>
      <c r="X21" s="164">
        <f>E21+G21</f>
        <v>0</v>
      </c>
      <c r="Y21" s="94"/>
      <c r="Z21" s="94"/>
      <c r="AA21" s="92"/>
      <c r="AB21" s="92"/>
      <c r="AC21" s="95"/>
    </row>
    <row r="22" spans="1:29" s="1" customFormat="1" ht="24.75" customHeight="1">
      <c r="A22" s="158" t="s">
        <v>536</v>
      </c>
      <c r="B22" s="196"/>
      <c r="C22" s="133" t="s">
        <v>31</v>
      </c>
      <c r="D22" s="3" t="s">
        <v>0</v>
      </c>
      <c r="E22" s="134"/>
      <c r="F22" s="92"/>
      <c r="G22" s="136"/>
      <c r="H22" s="93">
        <f t="shared" si="8"/>
        <v>0</v>
      </c>
      <c r="I22" s="136"/>
      <c r="J22" s="136"/>
      <c r="K22" s="136"/>
      <c r="L22" s="136"/>
      <c r="M22" s="136"/>
      <c r="N22" s="136"/>
      <c r="O22" s="93">
        <f t="shared" si="9"/>
        <v>0</v>
      </c>
      <c r="P22" s="136"/>
      <c r="Q22" s="136"/>
      <c r="R22" s="136"/>
      <c r="S22" s="93">
        <f t="shared" si="10"/>
        <v>0</v>
      </c>
      <c r="T22" s="94"/>
      <c r="U22" s="94"/>
      <c r="V22" s="94"/>
      <c r="W22" s="94"/>
      <c r="X22" s="160">
        <f>S22</f>
        <v>0</v>
      </c>
      <c r="Y22" s="136"/>
      <c r="Z22" s="136"/>
      <c r="AA22" s="149"/>
      <c r="AB22" s="92"/>
      <c r="AC22" s="95"/>
    </row>
    <row r="23" spans="1:29" s="1" customFormat="1" ht="24.75" customHeight="1">
      <c r="A23" s="158" t="s">
        <v>537</v>
      </c>
      <c r="B23" s="196"/>
      <c r="C23" s="133" t="s">
        <v>62</v>
      </c>
      <c r="D23" s="3" t="s">
        <v>1</v>
      </c>
      <c r="E23" s="134"/>
      <c r="F23" s="92"/>
      <c r="G23" s="136"/>
      <c r="H23" s="92"/>
      <c r="I23" s="94"/>
      <c r="J23" s="94"/>
      <c r="K23" s="94"/>
      <c r="L23" s="94"/>
      <c r="M23" s="94"/>
      <c r="N23" s="94"/>
      <c r="O23" s="102"/>
      <c r="P23" s="94"/>
      <c r="Q23" s="94"/>
      <c r="R23" s="94"/>
      <c r="S23" s="94"/>
      <c r="T23" s="94"/>
      <c r="U23" s="94"/>
      <c r="V23" s="94"/>
      <c r="W23" s="94"/>
      <c r="X23" s="160">
        <f>E23+G23</f>
        <v>0</v>
      </c>
      <c r="Y23" s="94"/>
      <c r="Z23" s="94"/>
      <c r="AA23" s="92"/>
      <c r="AB23" s="92"/>
      <c r="AC23" s="95"/>
    </row>
    <row r="24" spans="1:29" s="1" customFormat="1" ht="24.75" customHeight="1">
      <c r="A24" s="158" t="s">
        <v>538</v>
      </c>
      <c r="B24" s="196"/>
      <c r="C24" s="133" t="s">
        <v>32</v>
      </c>
      <c r="D24" s="3" t="s">
        <v>2</v>
      </c>
      <c r="E24" s="135"/>
      <c r="F24" s="96"/>
      <c r="G24" s="137"/>
      <c r="H24" s="97">
        <f t="shared" si="8"/>
        <v>0</v>
      </c>
      <c r="I24" s="137"/>
      <c r="J24" s="137"/>
      <c r="K24" s="137"/>
      <c r="L24" s="137"/>
      <c r="M24" s="137"/>
      <c r="N24" s="137"/>
      <c r="O24" s="97">
        <f t="shared" si="9"/>
        <v>0</v>
      </c>
      <c r="P24" s="137"/>
      <c r="Q24" s="137"/>
      <c r="R24" s="137"/>
      <c r="S24" s="97">
        <f t="shared" si="10"/>
        <v>0</v>
      </c>
      <c r="T24" s="98"/>
      <c r="U24" s="98"/>
      <c r="V24" s="98"/>
      <c r="W24" s="98"/>
      <c r="X24" s="161">
        <f>S24</f>
        <v>0</v>
      </c>
      <c r="Y24" s="137"/>
      <c r="Z24" s="137"/>
      <c r="AA24" s="148"/>
      <c r="AB24" s="96"/>
      <c r="AC24" s="99"/>
    </row>
    <row r="25" spans="1:29" s="1" customFormat="1">
      <c r="A25" s="157"/>
      <c r="B25" s="196"/>
      <c r="C25" s="81" t="s">
        <v>72</v>
      </c>
      <c r="D25" s="128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65"/>
      <c r="Y25" s="108"/>
      <c r="Z25" s="107"/>
      <c r="AA25" s="107"/>
      <c r="AB25" s="107"/>
      <c r="AC25" s="108"/>
    </row>
    <row r="26" spans="1:29" s="1" customFormat="1" ht="25.5" customHeight="1">
      <c r="A26" s="158" t="s">
        <v>539</v>
      </c>
      <c r="B26" s="196"/>
      <c r="C26" s="133">
        <v>0</v>
      </c>
      <c r="D26" s="3" t="s">
        <v>3</v>
      </c>
      <c r="E26" s="142"/>
      <c r="F26" s="101"/>
      <c r="G26" s="140"/>
      <c r="H26" s="91">
        <f t="shared" ref="H26:H39" si="11">E26+G26</f>
        <v>0</v>
      </c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40"/>
      <c r="T26" s="140"/>
      <c r="U26" s="140"/>
      <c r="V26" s="140"/>
      <c r="W26" s="140"/>
      <c r="X26" s="163">
        <f t="shared" ref="X26:X40" si="12">S26-T26-(0.8*U26)-(0.5*V26)</f>
        <v>0</v>
      </c>
      <c r="Y26" s="140"/>
      <c r="Z26" s="91">
        <f>$X$26*0</f>
        <v>0</v>
      </c>
      <c r="AA26" s="166"/>
      <c r="AB26" s="140"/>
      <c r="AC26" s="141"/>
    </row>
    <row r="27" spans="1:29" s="1" customFormat="1" ht="25.5" customHeight="1">
      <c r="A27" s="158" t="s">
        <v>540</v>
      </c>
      <c r="B27" s="196"/>
      <c r="C27" s="133">
        <v>0.02</v>
      </c>
      <c r="D27" s="3" t="s">
        <v>4</v>
      </c>
      <c r="E27" s="134"/>
      <c r="F27" s="94"/>
      <c r="G27" s="136"/>
      <c r="H27" s="93">
        <f t="shared" si="11"/>
        <v>0</v>
      </c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136"/>
      <c r="T27" s="136"/>
      <c r="U27" s="136"/>
      <c r="V27" s="136"/>
      <c r="W27" s="136"/>
      <c r="X27" s="160">
        <f t="shared" si="12"/>
        <v>0</v>
      </c>
      <c r="Y27" s="136"/>
      <c r="Z27" s="93">
        <f>$X$27*0.02</f>
        <v>0</v>
      </c>
      <c r="AA27" s="167"/>
      <c r="AB27" s="136"/>
      <c r="AC27" s="147"/>
    </row>
    <row r="28" spans="1:29" s="1" customFormat="1" ht="25.5" customHeight="1">
      <c r="A28" s="158" t="s">
        <v>541</v>
      </c>
      <c r="B28" s="196"/>
      <c r="C28" s="133">
        <v>0.04</v>
      </c>
      <c r="D28" s="3" t="s">
        <v>5</v>
      </c>
      <c r="E28" s="134"/>
      <c r="F28" s="94"/>
      <c r="G28" s="136"/>
      <c r="H28" s="93">
        <f t="shared" si="11"/>
        <v>0</v>
      </c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136"/>
      <c r="T28" s="136"/>
      <c r="U28" s="136"/>
      <c r="V28" s="136"/>
      <c r="W28" s="136"/>
      <c r="X28" s="160">
        <f t="shared" si="12"/>
        <v>0</v>
      </c>
      <c r="Y28" s="136"/>
      <c r="Z28" s="93">
        <f>$X$28*0.04</f>
        <v>0</v>
      </c>
      <c r="AA28" s="168"/>
      <c r="AB28" s="136"/>
      <c r="AC28" s="147"/>
    </row>
    <row r="29" spans="1:29" s="1" customFormat="1" ht="25.5" customHeight="1">
      <c r="A29" s="158" t="s">
        <v>542</v>
      </c>
      <c r="B29" s="196"/>
      <c r="C29" s="133">
        <v>0.1</v>
      </c>
      <c r="D29" s="3" t="s">
        <v>6</v>
      </c>
      <c r="E29" s="134"/>
      <c r="F29" s="94"/>
      <c r="G29" s="136"/>
      <c r="H29" s="93">
        <f t="shared" si="11"/>
        <v>0</v>
      </c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136"/>
      <c r="T29" s="136"/>
      <c r="U29" s="136"/>
      <c r="V29" s="136"/>
      <c r="W29" s="136"/>
      <c r="X29" s="160">
        <f t="shared" si="12"/>
        <v>0</v>
      </c>
      <c r="Y29" s="136"/>
      <c r="Z29" s="93">
        <f>$X$29*0.1</f>
        <v>0</v>
      </c>
      <c r="AA29" s="167"/>
      <c r="AB29" s="136"/>
      <c r="AC29" s="147"/>
    </row>
    <row r="30" spans="1:29" s="1" customFormat="1" ht="25.5" customHeight="1">
      <c r="A30" s="158" t="s">
        <v>543</v>
      </c>
      <c r="B30" s="196"/>
      <c r="C30" s="133">
        <v>0.2</v>
      </c>
      <c r="D30" s="3" t="s">
        <v>7</v>
      </c>
      <c r="E30" s="134"/>
      <c r="F30" s="94"/>
      <c r="G30" s="136"/>
      <c r="H30" s="93">
        <f t="shared" si="11"/>
        <v>0</v>
      </c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136"/>
      <c r="T30" s="136"/>
      <c r="U30" s="136"/>
      <c r="V30" s="136"/>
      <c r="W30" s="136"/>
      <c r="X30" s="160">
        <f t="shared" si="12"/>
        <v>0</v>
      </c>
      <c r="Y30" s="136"/>
      <c r="Z30" s="93">
        <f>$X$30*0.2</f>
        <v>0</v>
      </c>
      <c r="AA30" s="167"/>
      <c r="AB30" s="136"/>
      <c r="AC30" s="147"/>
    </row>
    <row r="31" spans="1:29" s="1" customFormat="1" ht="25.5" customHeight="1">
      <c r="A31" s="158" t="s">
        <v>544</v>
      </c>
      <c r="B31" s="196"/>
      <c r="C31" s="133">
        <v>0.35</v>
      </c>
      <c r="D31" s="3" t="s">
        <v>20</v>
      </c>
      <c r="E31" s="134"/>
      <c r="F31" s="94"/>
      <c r="G31" s="136"/>
      <c r="H31" s="93">
        <f t="shared" si="11"/>
        <v>0</v>
      </c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136"/>
      <c r="T31" s="136"/>
      <c r="U31" s="136"/>
      <c r="V31" s="136"/>
      <c r="W31" s="136"/>
      <c r="X31" s="160">
        <f t="shared" si="12"/>
        <v>0</v>
      </c>
      <c r="Y31" s="136"/>
      <c r="Z31" s="93">
        <f>$X$31*0.35</f>
        <v>0</v>
      </c>
      <c r="AA31" s="167"/>
      <c r="AB31" s="136"/>
      <c r="AC31" s="147"/>
    </row>
    <row r="32" spans="1:29" s="1" customFormat="1" ht="25.5" customHeight="1">
      <c r="A32" s="158" t="s">
        <v>545</v>
      </c>
      <c r="B32" s="196"/>
      <c r="C32" s="133">
        <v>0.5</v>
      </c>
      <c r="D32" s="3" t="s">
        <v>8</v>
      </c>
      <c r="E32" s="134"/>
      <c r="F32" s="94"/>
      <c r="G32" s="136"/>
      <c r="H32" s="93">
        <f t="shared" si="11"/>
        <v>0</v>
      </c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136"/>
      <c r="T32" s="136"/>
      <c r="U32" s="136"/>
      <c r="V32" s="136"/>
      <c r="W32" s="136"/>
      <c r="X32" s="160">
        <f t="shared" si="12"/>
        <v>0</v>
      </c>
      <c r="Y32" s="136"/>
      <c r="Z32" s="93">
        <f>$X$32*0.5</f>
        <v>0</v>
      </c>
      <c r="AA32" s="167"/>
      <c r="AB32" s="136"/>
      <c r="AC32" s="147"/>
    </row>
    <row r="33" spans="1:29" s="1" customFormat="1" ht="25.5" customHeight="1">
      <c r="A33" s="158" t="s">
        <v>546</v>
      </c>
      <c r="B33" s="196"/>
      <c r="C33" s="133">
        <v>0.7</v>
      </c>
      <c r="D33" s="3" t="s">
        <v>9</v>
      </c>
      <c r="E33" s="127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136"/>
      <c r="T33" s="136"/>
      <c r="U33" s="136"/>
      <c r="V33" s="136"/>
      <c r="W33" s="136"/>
      <c r="X33" s="160">
        <f t="shared" si="12"/>
        <v>0</v>
      </c>
      <c r="Y33" s="136"/>
      <c r="Z33" s="93">
        <f>$X$33*0.7</f>
        <v>0</v>
      </c>
      <c r="AA33" s="169"/>
      <c r="AB33" s="136"/>
      <c r="AC33" s="147"/>
    </row>
    <row r="34" spans="1:29" s="1" customFormat="1" ht="25.5" customHeight="1">
      <c r="A34" s="158" t="s">
        <v>547</v>
      </c>
      <c r="B34" s="196"/>
      <c r="C34" s="133">
        <v>0.75</v>
      </c>
      <c r="D34" s="3" t="s">
        <v>21</v>
      </c>
      <c r="E34" s="134"/>
      <c r="F34" s="94"/>
      <c r="G34" s="136"/>
      <c r="H34" s="93">
        <f t="shared" si="11"/>
        <v>0</v>
      </c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136"/>
      <c r="T34" s="136"/>
      <c r="U34" s="136"/>
      <c r="V34" s="136"/>
      <c r="W34" s="136"/>
      <c r="X34" s="160">
        <f t="shared" si="12"/>
        <v>0</v>
      </c>
      <c r="Y34" s="136"/>
      <c r="Z34" s="93">
        <f>$X$34*0.75</f>
        <v>0</v>
      </c>
      <c r="AA34" s="169"/>
      <c r="AB34" s="136"/>
      <c r="AC34" s="147"/>
    </row>
    <row r="35" spans="1:29" s="1" customFormat="1" ht="25.5" customHeight="1">
      <c r="A35" s="158" t="s">
        <v>548</v>
      </c>
      <c r="B35" s="196"/>
      <c r="C35" s="133">
        <v>1</v>
      </c>
      <c r="D35" s="3" t="s">
        <v>22</v>
      </c>
      <c r="E35" s="134"/>
      <c r="F35" s="94"/>
      <c r="G35" s="136"/>
      <c r="H35" s="93">
        <f t="shared" si="11"/>
        <v>0</v>
      </c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136"/>
      <c r="T35" s="136"/>
      <c r="U35" s="136"/>
      <c r="V35" s="136"/>
      <c r="W35" s="136"/>
      <c r="X35" s="160">
        <f t="shared" si="12"/>
        <v>0</v>
      </c>
      <c r="Y35" s="136"/>
      <c r="Z35" s="93">
        <f>$X$35*1</f>
        <v>0</v>
      </c>
      <c r="AA35" s="169"/>
      <c r="AB35" s="136"/>
      <c r="AC35" s="147"/>
    </row>
    <row r="36" spans="1:29" s="1" customFormat="1" ht="25.5" customHeight="1">
      <c r="A36" s="158" t="s">
        <v>549</v>
      </c>
      <c r="B36" s="196"/>
      <c r="C36" s="133">
        <v>1.5</v>
      </c>
      <c r="D36" s="3" t="s">
        <v>23</v>
      </c>
      <c r="E36" s="134"/>
      <c r="F36" s="94"/>
      <c r="G36" s="136"/>
      <c r="H36" s="93">
        <f t="shared" si="11"/>
        <v>0</v>
      </c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136"/>
      <c r="T36" s="136"/>
      <c r="U36" s="136"/>
      <c r="V36" s="136"/>
      <c r="W36" s="136"/>
      <c r="X36" s="160">
        <f t="shared" si="12"/>
        <v>0</v>
      </c>
      <c r="Y36" s="136"/>
      <c r="Z36" s="93">
        <f>$X$36*1.5</f>
        <v>0</v>
      </c>
      <c r="AA36" s="169"/>
      <c r="AB36" s="136"/>
      <c r="AC36" s="147"/>
    </row>
    <row r="37" spans="1:29" s="1" customFormat="1" ht="25.5" customHeight="1">
      <c r="A37" s="158" t="s">
        <v>550</v>
      </c>
      <c r="B37" s="196"/>
      <c r="C37" s="133">
        <v>2.5</v>
      </c>
      <c r="D37" s="3" t="s">
        <v>24</v>
      </c>
      <c r="E37" s="134"/>
      <c r="F37" s="94"/>
      <c r="G37" s="136"/>
      <c r="H37" s="93">
        <f t="shared" si="11"/>
        <v>0</v>
      </c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136"/>
      <c r="T37" s="136"/>
      <c r="U37" s="136"/>
      <c r="V37" s="136"/>
      <c r="W37" s="136"/>
      <c r="X37" s="160">
        <f t="shared" si="12"/>
        <v>0</v>
      </c>
      <c r="Y37" s="136"/>
      <c r="Z37" s="93">
        <f>$X$37*2.5</f>
        <v>0</v>
      </c>
      <c r="AA37" s="169"/>
      <c r="AB37" s="136"/>
      <c r="AC37" s="147"/>
    </row>
    <row r="38" spans="1:29" s="1" customFormat="1" ht="25.5" customHeight="1">
      <c r="A38" s="158" t="s">
        <v>551</v>
      </c>
      <c r="B38" s="196"/>
      <c r="C38" s="133">
        <v>3.7</v>
      </c>
      <c r="D38" s="3" t="s">
        <v>25</v>
      </c>
      <c r="E38" s="134"/>
      <c r="F38" s="94"/>
      <c r="G38" s="136"/>
      <c r="H38" s="93">
        <f t="shared" si="11"/>
        <v>0</v>
      </c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136"/>
      <c r="T38" s="136"/>
      <c r="U38" s="136"/>
      <c r="V38" s="136"/>
      <c r="W38" s="136"/>
      <c r="X38" s="160">
        <f t="shared" si="12"/>
        <v>0</v>
      </c>
      <c r="Y38" s="136"/>
      <c r="Z38" s="93">
        <f>$X$38*3.7</f>
        <v>0</v>
      </c>
      <c r="AA38" s="168"/>
      <c r="AB38" s="136"/>
      <c r="AC38" s="147"/>
    </row>
    <row r="39" spans="1:29" s="1" customFormat="1" ht="25.5" customHeight="1">
      <c r="A39" s="158" t="s">
        <v>552</v>
      </c>
      <c r="B39" s="196"/>
      <c r="C39" s="133">
        <v>12.5</v>
      </c>
      <c r="D39" s="3" t="s">
        <v>26</v>
      </c>
      <c r="E39" s="134"/>
      <c r="F39" s="94"/>
      <c r="G39" s="136"/>
      <c r="H39" s="93">
        <f t="shared" si="11"/>
        <v>0</v>
      </c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136"/>
      <c r="T39" s="136"/>
      <c r="U39" s="136"/>
      <c r="V39" s="136"/>
      <c r="W39" s="136"/>
      <c r="X39" s="160">
        <f t="shared" si="12"/>
        <v>0</v>
      </c>
      <c r="Y39" s="136"/>
      <c r="Z39" s="93">
        <f>$X$39*12.5</f>
        <v>0</v>
      </c>
      <c r="AA39" s="169"/>
      <c r="AB39" s="136"/>
      <c r="AC39" s="147"/>
    </row>
    <row r="40" spans="1:29" s="1" customFormat="1" ht="27.75" customHeight="1">
      <c r="A40" s="158" t="s">
        <v>553</v>
      </c>
      <c r="B40" s="196"/>
      <c r="C40" s="133" t="s">
        <v>47</v>
      </c>
      <c r="D40" s="3" t="s">
        <v>27</v>
      </c>
      <c r="E40" s="134"/>
      <c r="F40" s="94"/>
      <c r="G40" s="136"/>
      <c r="H40" s="93">
        <f>E40+G40</f>
        <v>0</v>
      </c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136"/>
      <c r="T40" s="136"/>
      <c r="U40" s="136"/>
      <c r="V40" s="136"/>
      <c r="W40" s="136"/>
      <c r="X40" s="160">
        <f t="shared" si="12"/>
        <v>0</v>
      </c>
      <c r="Y40" s="136"/>
      <c r="Z40" s="136"/>
      <c r="AA40" s="136"/>
      <c r="AB40" s="136"/>
      <c r="AC40" s="147"/>
    </row>
    <row r="41" spans="1:29" s="1" customFormat="1" ht="27.75" customHeight="1">
      <c r="A41" s="158" t="s">
        <v>554</v>
      </c>
      <c r="B41" s="196"/>
      <c r="C41" s="133" t="s">
        <v>97</v>
      </c>
      <c r="D41" s="3" t="s">
        <v>98</v>
      </c>
      <c r="E41" s="143"/>
      <c r="F41" s="103"/>
      <c r="G41" s="145"/>
      <c r="H41" s="93">
        <f t="shared" ref="H41:H44" si="13">E41+G41</f>
        <v>0</v>
      </c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36"/>
      <c r="T41" s="145"/>
      <c r="U41" s="145"/>
      <c r="V41" s="145"/>
      <c r="W41" s="145"/>
      <c r="X41" s="145"/>
      <c r="Y41" s="145"/>
      <c r="Z41" s="145"/>
      <c r="AA41" s="145"/>
      <c r="AB41" s="103"/>
      <c r="AC41" s="95"/>
    </row>
    <row r="42" spans="1:29" s="1" customFormat="1" ht="27.75" customHeight="1">
      <c r="A42" s="158" t="s">
        <v>555</v>
      </c>
      <c r="B42" s="196"/>
      <c r="C42" s="133" t="s">
        <v>102</v>
      </c>
      <c r="D42" s="3" t="s">
        <v>103</v>
      </c>
      <c r="E42" s="143"/>
      <c r="F42" s="103"/>
      <c r="G42" s="145"/>
      <c r="H42" s="93">
        <f t="shared" si="13"/>
        <v>0</v>
      </c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36"/>
      <c r="T42" s="145"/>
      <c r="U42" s="145"/>
      <c r="V42" s="145"/>
      <c r="W42" s="145"/>
      <c r="X42" s="145"/>
      <c r="Y42" s="145"/>
      <c r="Z42" s="145"/>
      <c r="AA42" s="103"/>
      <c r="AB42" s="103"/>
      <c r="AC42" s="95"/>
    </row>
    <row r="43" spans="1:29" s="1" customFormat="1" ht="27.75" customHeight="1">
      <c r="A43" s="158" t="s">
        <v>556</v>
      </c>
      <c r="B43" s="196"/>
      <c r="C43" s="133" t="s">
        <v>99</v>
      </c>
      <c r="D43" s="3" t="s">
        <v>100</v>
      </c>
      <c r="E43" s="143"/>
      <c r="F43" s="103"/>
      <c r="G43" s="145"/>
      <c r="H43" s="93">
        <f t="shared" si="13"/>
        <v>0</v>
      </c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36"/>
      <c r="T43" s="145"/>
      <c r="U43" s="145"/>
      <c r="V43" s="145"/>
      <c r="W43" s="145"/>
      <c r="X43" s="145"/>
      <c r="Y43" s="145"/>
      <c r="Z43" s="145"/>
      <c r="AA43" s="145"/>
      <c r="AB43" s="103"/>
      <c r="AC43" s="95"/>
    </row>
    <row r="44" spans="1:29" s="1" customFormat="1" ht="27.75" customHeight="1" thickBot="1">
      <c r="A44" s="158" t="s">
        <v>557</v>
      </c>
      <c r="B44" s="197"/>
      <c r="C44" s="133" t="s">
        <v>104</v>
      </c>
      <c r="D44" s="3" t="s">
        <v>105</v>
      </c>
      <c r="E44" s="144"/>
      <c r="F44" s="104"/>
      <c r="G44" s="146"/>
      <c r="H44" s="105">
        <f t="shared" si="13"/>
        <v>0</v>
      </c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70"/>
      <c r="T44" s="146"/>
      <c r="U44" s="146"/>
      <c r="V44" s="146"/>
      <c r="W44" s="146"/>
      <c r="X44" s="146"/>
      <c r="Y44" s="146"/>
      <c r="Z44" s="146"/>
      <c r="AA44" s="104"/>
      <c r="AB44" s="104"/>
      <c r="AC44" s="106"/>
    </row>
  </sheetData>
  <sheetProtection password="D86F" sheet="1" objects="1" scenarios="1"/>
  <mergeCells count="26">
    <mergeCell ref="B10:B44"/>
    <mergeCell ref="E5:AC5"/>
    <mergeCell ref="E6:F6"/>
    <mergeCell ref="I7:J7"/>
    <mergeCell ref="K7:L7"/>
    <mergeCell ref="M7:N7"/>
    <mergeCell ref="I6:N6"/>
    <mergeCell ref="Q7:R7"/>
    <mergeCell ref="P6:R6"/>
    <mergeCell ref="T6:W6"/>
    <mergeCell ref="G6:G8"/>
    <mergeCell ref="H6:H8"/>
    <mergeCell ref="O6:O8"/>
    <mergeCell ref="S6:S8"/>
    <mergeCell ref="X6:X8"/>
    <mergeCell ref="AB7:AB8"/>
    <mergeCell ref="AC7:AC8"/>
    <mergeCell ref="B2:AC2"/>
    <mergeCell ref="Z6:Z8"/>
    <mergeCell ref="AA6:AA8"/>
    <mergeCell ref="F7:F8"/>
    <mergeCell ref="P7:P8"/>
    <mergeCell ref="T7:T8"/>
    <mergeCell ref="U7:U8"/>
    <mergeCell ref="V7:V8"/>
    <mergeCell ref="W7:W8"/>
  </mergeCells>
  <conditionalFormatting sqref="C17:C18">
    <cfRule type="cellIs" dxfId="27" priority="2" stopIfTrue="1" operator="equal">
      <formula>#REF!</formula>
    </cfRule>
  </conditionalFormatting>
  <conditionalFormatting sqref="C20:C24 C26:C44">
    <cfRule type="cellIs" dxfId="26" priority="1" stopIfTrue="1" operator="equal">
      <formula>#REF!</formula>
    </cfRule>
  </conditionalFormatting>
  <dataValidations count="22">
    <dataValidation type="decimal" operator="lessThanOrEqual" allowBlank="1" showInputMessage="1" showErrorMessage="1" error="A negative figure is to be reported " prompt="A negative figure is to be reported" sqref="Q17:Q18">
      <formula1>0</formula1>
    </dataValidation>
    <dataValidation type="decimal" operator="greaterThanOrEqual" allowBlank="1" showInputMessage="1" showErrorMessage="1" error="A positive figure is to be reported" prompt="A positive figure is to be reported" sqref="N17:N18">
      <formula1>0</formula1>
    </dataValidation>
    <dataValidation type="decimal" operator="lessThanOrEqual" allowBlank="1" showInputMessage="1" showErrorMessage="1" error="A negative figure is to be reported" prompt="A negative figure is to be reported" sqref="G17:G18 I17:M18">
      <formula1>0</formula1>
    </dataValidation>
    <dataValidation allowBlank="1" showInputMessage="1" showErrorMessage="1" prompt="If there is no SME-supporting factor, then cell AA39 must be equal to cell Z39" sqref="AA39"/>
    <dataValidation allowBlank="1" showInputMessage="1" showErrorMessage="1" prompt="If there is no SME-supporting factor, then cell AA38 must be equal to cell Z38" sqref="AA38"/>
    <dataValidation allowBlank="1" showInputMessage="1" showErrorMessage="1" prompt="If there is no SME-supporting factor, then cell AA37 must be equal to cell Z37" sqref="AA37"/>
    <dataValidation allowBlank="1" showInputMessage="1" showErrorMessage="1" prompt="If there is no SME-supporting factor, then cell AA36 must be equal to cell Z36" sqref="AA36"/>
    <dataValidation allowBlank="1" showInputMessage="1" showErrorMessage="1" prompt="If there is no SME-supporting factor, then cell AA35 must be equal to cell Z35" sqref="AA35"/>
    <dataValidation allowBlank="1" showInputMessage="1" showErrorMessage="1" prompt="If there is no SME-supporting factor, then cell AA34 must be equal to cell Z34" sqref="AA34"/>
    <dataValidation allowBlank="1" showInputMessage="1" showErrorMessage="1" prompt="If there is no SME-supporting factor, then cell AA33 must be equal to cell Z33" sqref="AA33"/>
    <dataValidation allowBlank="1" showInputMessage="1" showErrorMessage="1" prompt="If there is no SME-supporting factor, then cell AA32 must be equal to cell Z32" sqref="AA32"/>
    <dataValidation allowBlank="1" showInputMessage="1" showErrorMessage="1" prompt="If there is no SME-supporting factor, then cell AA31 must be equal to cell Z31_x000a_" sqref="AA31"/>
    <dataValidation allowBlank="1" showInputMessage="1" showErrorMessage="1" prompt="If there is no SME-supporting factor, then cell AA30 must be equal to cell Z30" sqref="AA30"/>
    <dataValidation allowBlank="1" showInputMessage="1" showErrorMessage="1" prompt="If there is no SME-supporting factor, then cell AA29 must be equal to cell Z29" sqref="AA29"/>
    <dataValidation allowBlank="1" showInputMessage="1" showErrorMessage="1" prompt="If there is no SME-supporting factor, then cell AA28 must be equal to cell Z28_x000a_" sqref="AA28"/>
    <dataValidation allowBlank="1" showInputMessage="1" showErrorMessage="1" prompt="If there is no SME-supporting factor, then cell AA27 must be equal to cell Z27" sqref="AA27"/>
    <dataValidation allowBlank="1" showInputMessage="1" showErrorMessage="1" prompt="If there is no SME-supporting factor, then cell AA26 must be equal to cell Z26" sqref="AA26"/>
    <dataValidation allowBlank="1" showInputMessage="1" showErrorMessage="1" prompt="If there is no SME-supporting factor, then cell AA40 must be equal to cell Z40" sqref="AA40"/>
    <dataValidation type="decimal" operator="greaterThanOrEqual" allowBlank="1" showInputMessage="1" showErrorMessage="1" error="Value must be greater than or equal to r70c20" sqref="E17">
      <formula1>F17</formula1>
    </dataValidation>
    <dataValidation type="decimal" operator="lessThanOrEqual" allowBlank="1" showInputMessage="1" showErrorMessage="1" error="Value must less than or equal to r70c10" sqref="F17">
      <formula1>E17</formula1>
    </dataValidation>
    <dataValidation type="decimal" operator="greaterThanOrEqual" allowBlank="1" showInputMessage="1" showErrorMessage="1" error="Value must be greater than or equal to r80c20" sqref="E18">
      <formula1>F18</formula1>
    </dataValidation>
    <dataValidation type="decimal" operator="lessThanOrEqual" allowBlank="1" showInputMessage="1" showErrorMessage="1" error="Value must less than or equal to r80c10" sqref="F18">
      <formula1>E18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10">
    <outlinePr summaryBelow="0" summaryRight="0"/>
  </sheetPr>
  <dimension ref="A2:AC78"/>
  <sheetViews>
    <sheetView topLeftCell="L1" zoomScale="50" zoomScaleNormal="50" workbookViewId="0">
      <selection activeCell="Y12" sqref="Y12"/>
    </sheetView>
  </sheetViews>
  <sheetFormatPr defaultColWidth="9.140625" defaultRowHeight="15"/>
  <cols>
    <col min="1" max="1" width="3.5703125" style="157" customWidth="1"/>
    <col min="2" max="2" width="5.7109375" customWidth="1"/>
    <col min="3" max="3" width="60.7109375" customWidth="1"/>
    <col min="4" max="4" width="4" bestFit="1" customWidth="1"/>
    <col min="5" max="24" width="20.7109375" customWidth="1"/>
    <col min="25" max="25" width="20.7109375" style="1" customWidth="1"/>
    <col min="26" max="29" width="20.7109375" customWidth="1"/>
  </cols>
  <sheetData>
    <row r="2" spans="1:29">
      <c r="B2" s="183" t="s">
        <v>106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5"/>
    </row>
    <row r="4" spans="1:29">
      <c r="A4" s="158" t="s">
        <v>494</v>
      </c>
      <c r="C4" s="4" t="s">
        <v>77</v>
      </c>
    </row>
    <row r="5" spans="1:29" ht="15.75" thickBot="1">
      <c r="E5" s="198" t="s">
        <v>69</v>
      </c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</row>
    <row r="6" spans="1:29" ht="60" customHeight="1">
      <c r="E6" s="188" t="s">
        <v>28</v>
      </c>
      <c r="F6" s="199"/>
      <c r="G6" s="214" t="s">
        <v>53</v>
      </c>
      <c r="H6" s="214" t="s">
        <v>39</v>
      </c>
      <c r="I6" s="203" t="s">
        <v>40</v>
      </c>
      <c r="J6" s="204"/>
      <c r="K6" s="204"/>
      <c r="L6" s="204"/>
      <c r="M6" s="204"/>
      <c r="N6" s="205"/>
      <c r="O6" s="214" t="s">
        <v>67</v>
      </c>
      <c r="P6" s="208" t="s">
        <v>55</v>
      </c>
      <c r="Q6" s="209"/>
      <c r="R6" s="210"/>
      <c r="S6" s="211" t="s">
        <v>45</v>
      </c>
      <c r="T6" s="211" t="s">
        <v>46</v>
      </c>
      <c r="U6" s="212"/>
      <c r="V6" s="212"/>
      <c r="W6" s="213"/>
      <c r="X6" s="219" t="s">
        <v>29</v>
      </c>
      <c r="Y6" s="82"/>
      <c r="Z6" s="188" t="s">
        <v>59</v>
      </c>
      <c r="AA6" s="188" t="s">
        <v>60</v>
      </c>
      <c r="AB6" s="88"/>
      <c r="AC6" s="89"/>
    </row>
    <row r="7" spans="1:29" ht="57">
      <c r="E7" s="83"/>
      <c r="F7" s="190" t="s">
        <v>36</v>
      </c>
      <c r="G7" s="215"/>
      <c r="H7" s="216"/>
      <c r="I7" s="200" t="s">
        <v>41</v>
      </c>
      <c r="J7" s="201"/>
      <c r="K7" s="200" t="s">
        <v>33</v>
      </c>
      <c r="L7" s="202"/>
      <c r="M7" s="200" t="s">
        <v>42</v>
      </c>
      <c r="N7" s="202"/>
      <c r="O7" s="215"/>
      <c r="P7" s="193" t="s">
        <v>56</v>
      </c>
      <c r="Q7" s="206" t="s">
        <v>44</v>
      </c>
      <c r="R7" s="207"/>
      <c r="S7" s="217"/>
      <c r="T7" s="186">
        <v>0</v>
      </c>
      <c r="U7" s="186">
        <v>0.2</v>
      </c>
      <c r="V7" s="186">
        <v>0.5</v>
      </c>
      <c r="W7" s="186">
        <v>1</v>
      </c>
      <c r="X7" s="220"/>
      <c r="Y7" s="83" t="s">
        <v>101</v>
      </c>
      <c r="Z7" s="189"/>
      <c r="AA7" s="189"/>
      <c r="AB7" s="190" t="s">
        <v>50</v>
      </c>
      <c r="AC7" s="191" t="s">
        <v>48</v>
      </c>
    </row>
    <row r="8" spans="1:29" ht="42.75">
      <c r="E8" s="83"/>
      <c r="F8" s="189"/>
      <c r="G8" s="215"/>
      <c r="H8" s="216"/>
      <c r="I8" s="84" t="s">
        <v>63</v>
      </c>
      <c r="J8" s="84" t="s">
        <v>64</v>
      </c>
      <c r="K8" s="85" t="s">
        <v>65</v>
      </c>
      <c r="L8" s="85" t="s">
        <v>66</v>
      </c>
      <c r="M8" s="85" t="s">
        <v>54</v>
      </c>
      <c r="N8" s="85" t="s">
        <v>43</v>
      </c>
      <c r="O8" s="215"/>
      <c r="P8" s="194"/>
      <c r="Q8" s="86"/>
      <c r="R8" s="87" t="s">
        <v>57</v>
      </c>
      <c r="S8" s="218"/>
      <c r="T8" s="187"/>
      <c r="U8" s="187"/>
      <c r="V8" s="187"/>
      <c r="W8" s="187"/>
      <c r="X8" s="220"/>
      <c r="Y8" s="83"/>
      <c r="Z8" s="189"/>
      <c r="AA8" s="189"/>
      <c r="AB8" s="189"/>
      <c r="AC8" s="192"/>
    </row>
    <row r="9" spans="1:29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  <c r="L9" s="2" t="s">
        <v>17</v>
      </c>
      <c r="M9" s="2" t="s">
        <v>18</v>
      </c>
      <c r="N9" s="2" t="s">
        <v>19</v>
      </c>
      <c r="O9" s="2" t="s">
        <v>0</v>
      </c>
      <c r="P9" s="2" t="s">
        <v>1</v>
      </c>
      <c r="Q9" s="2" t="s">
        <v>2</v>
      </c>
      <c r="R9" s="2" t="s">
        <v>3</v>
      </c>
      <c r="S9" s="2" t="s">
        <v>4</v>
      </c>
      <c r="T9" s="2" t="s">
        <v>5</v>
      </c>
      <c r="U9" s="2" t="s">
        <v>6</v>
      </c>
      <c r="V9" s="2" t="s">
        <v>7</v>
      </c>
      <c r="W9" s="2" t="s">
        <v>20</v>
      </c>
      <c r="X9" s="2" t="s">
        <v>8</v>
      </c>
      <c r="Y9" s="2" t="s">
        <v>9</v>
      </c>
      <c r="Z9" s="2" t="s">
        <v>58</v>
      </c>
      <c r="AA9" s="2" t="s">
        <v>21</v>
      </c>
      <c r="AB9" s="2" t="s">
        <v>22</v>
      </c>
      <c r="AC9" s="2" t="s">
        <v>23</v>
      </c>
    </row>
    <row r="10" spans="1:29" s="1" customFormat="1" ht="25.5" customHeight="1">
      <c r="A10" s="158" t="s">
        <v>110</v>
      </c>
      <c r="B10" s="195" t="s">
        <v>68</v>
      </c>
      <c r="C10" s="130" t="s">
        <v>35</v>
      </c>
      <c r="D10" s="3" t="s">
        <v>10</v>
      </c>
      <c r="E10" s="124">
        <f>IF(ROUND(SUM($E$26:$E$32,$E$34:$E$40),0)=ROUND(SUM($E$17:$E$18,$E$20,$E$22,$E$24),0),ROUND(SUM($E$26:$E$32,$E$34:$E$40),0),"ERROR")</f>
        <v>0</v>
      </c>
      <c r="F10" s="90"/>
      <c r="G10" s="91">
        <f>IF(ROUND(SUM($G$26:$G$32,$G$34:$G$40),0)=ROUND(SUM($G$17:$G$18,$G$20,$G$22,$G$24),0),ROUND(SUM($G$26:$G$32,$G$34:$G$40),0),"ERROR")</f>
        <v>0</v>
      </c>
      <c r="H10" s="91">
        <f>IF(ROUND(SUM($H$26:$H$32,$H$34:$H$40),0)=ROUND(SUM($H$17:$H$18,$H$20,$H$22,$H$24),0),ROUND(SUM($H$26:$H$32,$H$34:$H$40),0),"ERROR")</f>
        <v>0</v>
      </c>
      <c r="I10" s="91">
        <f>SUM(I17:I18,I20,I22,I24)</f>
        <v>0</v>
      </c>
      <c r="J10" s="91">
        <f>SUM(J17:J18,J20,J22,J24)</f>
        <v>0</v>
      </c>
      <c r="K10" s="91">
        <f>SUM(K17:K18,K20,K22,K24)</f>
        <v>0</v>
      </c>
      <c r="L10" s="91">
        <f>SUM(L17:L18,L20,L22,L24)</f>
        <v>0</v>
      </c>
      <c r="M10" s="140">
        <f>SUM(I10:L10)</f>
        <v>0</v>
      </c>
      <c r="N10" s="91">
        <f>SUM(N17:N18,N20,N22,N24)</f>
        <v>0</v>
      </c>
      <c r="O10" s="91">
        <f>IF(ROUND(SUM($H$10,$M$10,$N$10),0)=ROUND(SUM($O$17:$O$18,$O$20,$O$22,$O$24),0),ROUND(SUM($H$10,$M$10,$N$10),0),"ERROR")</f>
        <v>0</v>
      </c>
      <c r="P10" s="91">
        <f>SUM(P17:P18,P20,P22,P24)</f>
        <v>0</v>
      </c>
      <c r="Q10" s="91">
        <f>SUM(Q17:Q18,Q20,Q22,Q24)</f>
        <v>0</v>
      </c>
      <c r="R10" s="91">
        <f>SUM(R17:R18,R20,R22,R24)</f>
        <v>0</v>
      </c>
      <c r="S10" s="91">
        <f>IF(ROUND(SUM(S26:S40),0)=ROUND(SUM(S17:S18,S20,S22,S24),0),ROUND(SUM(S26:S40),0),"ERROR")</f>
        <v>0</v>
      </c>
      <c r="T10" s="91">
        <f>IF(ROUND(SUM(T26:T40),0)=ROUND(T18,0),ROUND(SUM(T26:T40),0),"ERROR")</f>
        <v>0</v>
      </c>
      <c r="U10" s="91">
        <f>IF(ROUND(SUM(U26:U40),0)=ROUND(U18,0),ROUND(SUM(U26:U40),0),"ERROR")</f>
        <v>0</v>
      </c>
      <c r="V10" s="91">
        <f>IF(ROUND(SUM(V26:V40),0)=ROUND(V18,0),ROUND(SUM(V26:V40),0),"ERROR")</f>
        <v>0</v>
      </c>
      <c r="W10" s="91">
        <f>IF(ROUND(SUM(W26:W40),0)=ROUND(W18,0),ROUND(SUM(W26:W40),0),"ERROR")</f>
        <v>0</v>
      </c>
      <c r="X10" s="159">
        <f t="shared" ref="X10" si="0">S10-T10-(0.8*U10)-(0.5*V10)</f>
        <v>0</v>
      </c>
      <c r="Y10" s="91">
        <f>SUM(Y17:Y18,Y20,Y22,Y24)</f>
        <v>0</v>
      </c>
      <c r="Z10" s="91">
        <f>IF(ROUND(SUM(Z26:Z40),0)=ROUND(SUM(Z17:Z18,Z20,Z22,Z24),0),ROUND(SUM(Z26:Z40),0),"ERROR")</f>
        <v>0</v>
      </c>
      <c r="AA10" s="91">
        <f>SUM(AA26:AA40)</f>
        <v>0</v>
      </c>
      <c r="AB10" s="140"/>
      <c r="AC10" s="141"/>
    </row>
    <row r="11" spans="1:29" s="1" customFormat="1" ht="25.5" customHeight="1">
      <c r="A11" s="158" t="s">
        <v>495</v>
      </c>
      <c r="B11" s="196"/>
      <c r="C11" s="131" t="s">
        <v>34</v>
      </c>
      <c r="D11" s="3" t="s">
        <v>11</v>
      </c>
      <c r="E11" s="134"/>
      <c r="F11" s="92"/>
      <c r="G11" s="136"/>
      <c r="H11" s="93">
        <f t="shared" ref="H11:H15" si="1">E11+G11</f>
        <v>0</v>
      </c>
      <c r="I11" s="136"/>
      <c r="J11" s="136"/>
      <c r="K11" s="136"/>
      <c r="L11" s="136"/>
      <c r="M11" s="136"/>
      <c r="N11" s="136"/>
      <c r="O11" s="93">
        <f t="shared" ref="O11:O15" si="2">SUM(H11,M11:N11)</f>
        <v>0</v>
      </c>
      <c r="P11" s="136"/>
      <c r="Q11" s="136"/>
      <c r="R11" s="136"/>
      <c r="S11" s="93">
        <f>SUM(O11:Q11)</f>
        <v>0</v>
      </c>
      <c r="T11" s="136"/>
      <c r="U11" s="136"/>
      <c r="V11" s="136"/>
      <c r="W11" s="136"/>
      <c r="X11" s="160">
        <f t="shared" ref="X11:X15" si="3">S11-T11-(0.8*U11)-(0.5*V11)</f>
        <v>0</v>
      </c>
      <c r="Y11" s="136"/>
      <c r="Z11" s="136"/>
      <c r="AA11" s="138"/>
      <c r="AB11" s="94"/>
      <c r="AC11" s="95"/>
    </row>
    <row r="12" spans="1:29" s="1" customFormat="1" ht="25.5" customHeight="1">
      <c r="A12" s="158" t="s">
        <v>496</v>
      </c>
      <c r="B12" s="196"/>
      <c r="C12" s="132" t="s">
        <v>61</v>
      </c>
      <c r="D12" s="3" t="s">
        <v>12</v>
      </c>
      <c r="E12" s="134"/>
      <c r="F12" s="92"/>
      <c r="G12" s="136"/>
      <c r="H12" s="93">
        <f t="shared" si="1"/>
        <v>0</v>
      </c>
      <c r="I12" s="136"/>
      <c r="J12" s="136"/>
      <c r="K12" s="136"/>
      <c r="L12" s="136"/>
      <c r="M12" s="136"/>
      <c r="N12" s="136"/>
      <c r="O12" s="93">
        <f t="shared" si="2"/>
        <v>0</v>
      </c>
      <c r="P12" s="136"/>
      <c r="Q12" s="136"/>
      <c r="R12" s="136"/>
      <c r="S12" s="93">
        <f t="shared" ref="S12:S15" si="4">SUM(O12:Q12)</f>
        <v>0</v>
      </c>
      <c r="T12" s="136"/>
      <c r="U12" s="136"/>
      <c r="V12" s="136"/>
      <c r="W12" s="136"/>
      <c r="X12" s="160">
        <f t="shared" si="3"/>
        <v>0</v>
      </c>
      <c r="Y12" s="136"/>
      <c r="Z12" s="136"/>
      <c r="AA12" s="138"/>
      <c r="AB12" s="94"/>
      <c r="AC12" s="95"/>
    </row>
    <row r="13" spans="1:29" s="1" customFormat="1" ht="28.5">
      <c r="A13" s="158" t="s">
        <v>497</v>
      </c>
      <c r="B13" s="196"/>
      <c r="C13" s="131" t="s">
        <v>49</v>
      </c>
      <c r="D13" s="3" t="s">
        <v>13</v>
      </c>
      <c r="E13" s="134"/>
      <c r="F13" s="92"/>
      <c r="G13" s="136"/>
      <c r="H13" s="93">
        <f t="shared" si="1"/>
        <v>0</v>
      </c>
      <c r="I13" s="136"/>
      <c r="J13" s="136"/>
      <c r="K13" s="136"/>
      <c r="L13" s="136"/>
      <c r="M13" s="136"/>
      <c r="N13" s="136"/>
      <c r="O13" s="93">
        <f t="shared" si="2"/>
        <v>0</v>
      </c>
      <c r="P13" s="136"/>
      <c r="Q13" s="136"/>
      <c r="R13" s="136"/>
      <c r="S13" s="93">
        <f t="shared" si="4"/>
        <v>0</v>
      </c>
      <c r="T13" s="136"/>
      <c r="U13" s="136"/>
      <c r="V13" s="136"/>
      <c r="W13" s="136"/>
      <c r="X13" s="160">
        <f t="shared" si="3"/>
        <v>0</v>
      </c>
      <c r="Y13" s="136"/>
      <c r="Z13" s="136"/>
      <c r="AA13" s="138"/>
      <c r="AB13" s="94"/>
      <c r="AC13" s="95"/>
    </row>
    <row r="14" spans="1:29" s="1" customFormat="1" ht="28.5">
      <c r="A14" s="158" t="s">
        <v>498</v>
      </c>
      <c r="B14" s="196"/>
      <c r="C14" s="131" t="s">
        <v>51</v>
      </c>
      <c r="D14" s="3" t="s">
        <v>14</v>
      </c>
      <c r="E14" s="134"/>
      <c r="F14" s="92"/>
      <c r="G14" s="136"/>
      <c r="H14" s="93">
        <f t="shared" si="1"/>
        <v>0</v>
      </c>
      <c r="I14" s="136"/>
      <c r="J14" s="136"/>
      <c r="K14" s="136"/>
      <c r="L14" s="136"/>
      <c r="M14" s="136"/>
      <c r="N14" s="136"/>
      <c r="O14" s="93">
        <f t="shared" si="2"/>
        <v>0</v>
      </c>
      <c r="P14" s="136"/>
      <c r="Q14" s="136"/>
      <c r="R14" s="136"/>
      <c r="S14" s="93">
        <f t="shared" si="4"/>
        <v>0</v>
      </c>
      <c r="T14" s="136"/>
      <c r="U14" s="136"/>
      <c r="V14" s="136"/>
      <c r="W14" s="136"/>
      <c r="X14" s="160">
        <f t="shared" si="3"/>
        <v>0</v>
      </c>
      <c r="Y14" s="136"/>
      <c r="Z14" s="136"/>
      <c r="AA14" s="138"/>
      <c r="AB14" s="94"/>
      <c r="AC14" s="95"/>
    </row>
    <row r="15" spans="1:29" s="1" customFormat="1" ht="42.75">
      <c r="A15" s="158" t="s">
        <v>499</v>
      </c>
      <c r="B15" s="196"/>
      <c r="C15" s="131" t="s">
        <v>52</v>
      </c>
      <c r="D15" s="3" t="s">
        <v>15</v>
      </c>
      <c r="E15" s="135"/>
      <c r="F15" s="96"/>
      <c r="G15" s="137"/>
      <c r="H15" s="97">
        <f t="shared" si="1"/>
        <v>0</v>
      </c>
      <c r="I15" s="137"/>
      <c r="J15" s="137"/>
      <c r="K15" s="137"/>
      <c r="L15" s="137"/>
      <c r="M15" s="137"/>
      <c r="N15" s="137"/>
      <c r="O15" s="97">
        <f t="shared" si="2"/>
        <v>0</v>
      </c>
      <c r="P15" s="137"/>
      <c r="Q15" s="137"/>
      <c r="R15" s="137"/>
      <c r="S15" s="97">
        <f t="shared" si="4"/>
        <v>0</v>
      </c>
      <c r="T15" s="137"/>
      <c r="U15" s="137"/>
      <c r="V15" s="137"/>
      <c r="W15" s="137"/>
      <c r="X15" s="161">
        <f t="shared" si="3"/>
        <v>0</v>
      </c>
      <c r="Y15" s="137"/>
      <c r="Z15" s="137"/>
      <c r="AA15" s="139"/>
      <c r="AB15" s="98"/>
      <c r="AC15" s="99"/>
    </row>
    <row r="16" spans="1:29" s="1" customFormat="1">
      <c r="A16" s="157"/>
      <c r="B16" s="196"/>
      <c r="C16" s="81" t="s">
        <v>70</v>
      </c>
      <c r="D16" s="129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65"/>
      <c r="Y16" s="108"/>
      <c r="Z16" s="107"/>
      <c r="AA16" s="107"/>
      <c r="AB16" s="107"/>
      <c r="AC16" s="108"/>
    </row>
    <row r="17" spans="1:29" s="1" customFormat="1" ht="30" customHeight="1">
      <c r="A17" s="158" t="s">
        <v>500</v>
      </c>
      <c r="B17" s="196"/>
      <c r="C17" s="133" t="s">
        <v>37</v>
      </c>
      <c r="D17" s="3" t="s">
        <v>16</v>
      </c>
      <c r="E17" s="125"/>
      <c r="F17" s="109"/>
      <c r="G17" s="110"/>
      <c r="H17" s="111">
        <f t="shared" ref="H17:H18" si="5">E17+G17</f>
        <v>0</v>
      </c>
      <c r="I17" s="112"/>
      <c r="J17" s="112"/>
      <c r="K17" s="112"/>
      <c r="L17" s="112"/>
      <c r="M17" s="112"/>
      <c r="N17" s="113"/>
      <c r="O17" s="114">
        <f t="shared" ref="O17:O18" si="6">SUM(H17,M17:N17)</f>
        <v>0</v>
      </c>
      <c r="P17" s="113"/>
      <c r="Q17" s="113"/>
      <c r="R17" s="113"/>
      <c r="S17" s="111">
        <f t="shared" ref="S17:S18" si="7">SUM(O17:Q17)</f>
        <v>0</v>
      </c>
      <c r="T17" s="115"/>
      <c r="U17" s="115"/>
      <c r="V17" s="115"/>
      <c r="W17" s="115"/>
      <c r="X17" s="162">
        <f>S17</f>
        <v>0</v>
      </c>
      <c r="Y17" s="116"/>
      <c r="Z17" s="113"/>
      <c r="AA17" s="117"/>
      <c r="AB17" s="117"/>
      <c r="AC17" s="153"/>
    </row>
    <row r="18" spans="1:29" s="1" customFormat="1" ht="28.5">
      <c r="A18" s="158" t="s">
        <v>501</v>
      </c>
      <c r="B18" s="196"/>
      <c r="C18" s="133" t="s">
        <v>38</v>
      </c>
      <c r="D18" s="3" t="s">
        <v>17</v>
      </c>
      <c r="E18" s="126"/>
      <c r="F18" s="118"/>
      <c r="G18" s="119"/>
      <c r="H18" s="120">
        <f t="shared" si="5"/>
        <v>0</v>
      </c>
      <c r="I18" s="112"/>
      <c r="J18" s="112"/>
      <c r="K18" s="112"/>
      <c r="L18" s="112"/>
      <c r="M18" s="112"/>
      <c r="N18" s="121"/>
      <c r="O18" s="122">
        <f t="shared" si="6"/>
        <v>0</v>
      </c>
      <c r="P18" s="121"/>
      <c r="Q18" s="121"/>
      <c r="R18" s="121"/>
      <c r="S18" s="120">
        <f t="shared" si="7"/>
        <v>0</v>
      </c>
      <c r="T18" s="119"/>
      <c r="U18" s="119"/>
      <c r="V18" s="119"/>
      <c r="W18" s="119"/>
      <c r="X18" s="161">
        <f>S18-T18-(0.8*U18)-(0.5*V18)</f>
        <v>0</v>
      </c>
      <c r="Y18" s="121"/>
      <c r="Z18" s="121"/>
      <c r="AA18" s="123"/>
      <c r="AB18" s="155"/>
      <c r="AC18" s="154"/>
    </row>
    <row r="19" spans="1:29" s="1" customFormat="1">
      <c r="A19" s="157"/>
      <c r="B19" s="196"/>
      <c r="C19" s="81" t="s">
        <v>71</v>
      </c>
      <c r="D19" s="128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65"/>
      <c r="Y19" s="108"/>
      <c r="Z19" s="107"/>
      <c r="AA19" s="107"/>
      <c r="AB19" s="107"/>
      <c r="AC19" s="108"/>
    </row>
    <row r="20" spans="1:29" s="1" customFormat="1" ht="24.75" customHeight="1">
      <c r="A20" s="158" t="s">
        <v>502</v>
      </c>
      <c r="B20" s="196"/>
      <c r="C20" s="133" t="s">
        <v>30</v>
      </c>
      <c r="D20" s="3" t="s">
        <v>18</v>
      </c>
      <c r="E20" s="142"/>
      <c r="F20" s="90"/>
      <c r="G20" s="140"/>
      <c r="H20" s="91">
        <f t="shared" ref="H20:H24" si="8">E20+G20</f>
        <v>0</v>
      </c>
      <c r="I20" s="140"/>
      <c r="J20" s="140"/>
      <c r="K20" s="140"/>
      <c r="L20" s="140"/>
      <c r="M20" s="140"/>
      <c r="N20" s="140"/>
      <c r="O20" s="91">
        <f t="shared" ref="O20:O24" si="9">SUM(H20,M20:N20)</f>
        <v>0</v>
      </c>
      <c r="P20" s="140"/>
      <c r="Q20" s="140"/>
      <c r="R20" s="140"/>
      <c r="S20" s="91">
        <f t="shared" ref="S20:S24" si="10">SUM(O20:Q20)</f>
        <v>0</v>
      </c>
      <c r="T20" s="101"/>
      <c r="U20" s="101"/>
      <c r="V20" s="101"/>
      <c r="W20" s="101"/>
      <c r="X20" s="163">
        <f>S20</f>
        <v>0</v>
      </c>
      <c r="Y20" s="140"/>
      <c r="Z20" s="140"/>
      <c r="AA20" s="150"/>
      <c r="AB20" s="90"/>
      <c r="AC20" s="100"/>
    </row>
    <row r="21" spans="1:29" s="1" customFormat="1" ht="24.75" customHeight="1">
      <c r="A21" s="158" t="s">
        <v>503</v>
      </c>
      <c r="B21" s="196"/>
      <c r="C21" s="133" t="s">
        <v>62</v>
      </c>
      <c r="D21" s="3" t="s">
        <v>19</v>
      </c>
      <c r="E21" s="134"/>
      <c r="F21" s="92"/>
      <c r="G21" s="136"/>
      <c r="H21" s="92"/>
      <c r="I21" s="94"/>
      <c r="J21" s="94"/>
      <c r="K21" s="94"/>
      <c r="L21" s="94"/>
      <c r="M21" s="94"/>
      <c r="N21" s="94"/>
      <c r="O21" s="102"/>
      <c r="P21" s="94"/>
      <c r="Q21" s="94"/>
      <c r="R21" s="94"/>
      <c r="S21" s="94"/>
      <c r="T21" s="94"/>
      <c r="U21" s="94"/>
      <c r="V21" s="94"/>
      <c r="W21" s="94"/>
      <c r="X21" s="164">
        <f>E21+G21</f>
        <v>0</v>
      </c>
      <c r="Y21" s="94"/>
      <c r="Z21" s="94"/>
      <c r="AA21" s="92"/>
      <c r="AB21" s="92"/>
      <c r="AC21" s="95"/>
    </row>
    <row r="22" spans="1:29" s="1" customFormat="1" ht="24.75" customHeight="1">
      <c r="A22" s="158" t="s">
        <v>504</v>
      </c>
      <c r="B22" s="196"/>
      <c r="C22" s="133" t="s">
        <v>31</v>
      </c>
      <c r="D22" s="3" t="s">
        <v>0</v>
      </c>
      <c r="E22" s="134"/>
      <c r="F22" s="92"/>
      <c r="G22" s="136"/>
      <c r="H22" s="93">
        <f t="shared" si="8"/>
        <v>0</v>
      </c>
      <c r="I22" s="136"/>
      <c r="J22" s="136"/>
      <c r="K22" s="136"/>
      <c r="L22" s="136"/>
      <c r="M22" s="136"/>
      <c r="N22" s="136"/>
      <c r="O22" s="93">
        <f t="shared" si="9"/>
        <v>0</v>
      </c>
      <c r="P22" s="136"/>
      <c r="Q22" s="136"/>
      <c r="R22" s="136"/>
      <c r="S22" s="93">
        <f t="shared" si="10"/>
        <v>0</v>
      </c>
      <c r="T22" s="94"/>
      <c r="U22" s="94"/>
      <c r="V22" s="94"/>
      <c r="W22" s="94"/>
      <c r="X22" s="160">
        <f>S22</f>
        <v>0</v>
      </c>
      <c r="Y22" s="136"/>
      <c r="Z22" s="136"/>
      <c r="AA22" s="149"/>
      <c r="AB22" s="92"/>
      <c r="AC22" s="95"/>
    </row>
    <row r="23" spans="1:29" s="1" customFormat="1" ht="24.75" customHeight="1">
      <c r="A23" s="158" t="s">
        <v>505</v>
      </c>
      <c r="B23" s="196"/>
      <c r="C23" s="133" t="s">
        <v>62</v>
      </c>
      <c r="D23" s="3" t="s">
        <v>1</v>
      </c>
      <c r="E23" s="134"/>
      <c r="F23" s="92"/>
      <c r="G23" s="136"/>
      <c r="H23" s="92"/>
      <c r="I23" s="94"/>
      <c r="J23" s="94"/>
      <c r="K23" s="94"/>
      <c r="L23" s="94"/>
      <c r="M23" s="94"/>
      <c r="N23" s="94"/>
      <c r="O23" s="102"/>
      <c r="P23" s="94"/>
      <c r="Q23" s="94"/>
      <c r="R23" s="94"/>
      <c r="S23" s="94"/>
      <c r="T23" s="94"/>
      <c r="U23" s="94"/>
      <c r="V23" s="94"/>
      <c r="W23" s="94"/>
      <c r="X23" s="160">
        <f>E23+G23</f>
        <v>0</v>
      </c>
      <c r="Y23" s="94"/>
      <c r="Z23" s="94"/>
      <c r="AA23" s="92"/>
      <c r="AB23" s="92"/>
      <c r="AC23" s="95"/>
    </row>
    <row r="24" spans="1:29" s="1" customFormat="1" ht="24.75" customHeight="1">
      <c r="A24" s="158" t="s">
        <v>506</v>
      </c>
      <c r="B24" s="196"/>
      <c r="C24" s="133" t="s">
        <v>32</v>
      </c>
      <c r="D24" s="3" t="s">
        <v>2</v>
      </c>
      <c r="E24" s="135"/>
      <c r="F24" s="96"/>
      <c r="G24" s="137"/>
      <c r="H24" s="97">
        <f t="shared" si="8"/>
        <v>0</v>
      </c>
      <c r="I24" s="137"/>
      <c r="J24" s="137"/>
      <c r="K24" s="137"/>
      <c r="L24" s="137"/>
      <c r="M24" s="137"/>
      <c r="N24" s="137"/>
      <c r="O24" s="97">
        <f t="shared" si="9"/>
        <v>0</v>
      </c>
      <c r="P24" s="137"/>
      <c r="Q24" s="137"/>
      <c r="R24" s="137"/>
      <c r="S24" s="97">
        <f t="shared" si="10"/>
        <v>0</v>
      </c>
      <c r="T24" s="98"/>
      <c r="U24" s="98"/>
      <c r="V24" s="98"/>
      <c r="W24" s="98"/>
      <c r="X24" s="161">
        <f>S24</f>
        <v>0</v>
      </c>
      <c r="Y24" s="137"/>
      <c r="Z24" s="137"/>
      <c r="AA24" s="148"/>
      <c r="AB24" s="96"/>
      <c r="AC24" s="99"/>
    </row>
    <row r="25" spans="1:29" s="1" customFormat="1">
      <c r="A25" s="157"/>
      <c r="B25" s="196"/>
      <c r="C25" s="81" t="s">
        <v>72</v>
      </c>
      <c r="D25" s="128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65"/>
      <c r="Y25" s="108"/>
      <c r="Z25" s="107"/>
      <c r="AA25" s="107"/>
      <c r="AB25" s="107"/>
      <c r="AC25" s="108"/>
    </row>
    <row r="26" spans="1:29" s="1" customFormat="1" ht="25.5" customHeight="1">
      <c r="A26" s="158" t="s">
        <v>507</v>
      </c>
      <c r="B26" s="196"/>
      <c r="C26" s="133">
        <v>0</v>
      </c>
      <c r="D26" s="3" t="s">
        <v>3</v>
      </c>
      <c r="E26" s="142"/>
      <c r="F26" s="101"/>
      <c r="G26" s="140"/>
      <c r="H26" s="91">
        <f t="shared" ref="H26:H39" si="11">E26+G26</f>
        <v>0</v>
      </c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40"/>
      <c r="T26" s="140"/>
      <c r="U26" s="140"/>
      <c r="V26" s="140"/>
      <c r="W26" s="140"/>
      <c r="X26" s="163">
        <f t="shared" ref="X26:X40" si="12">S26-T26-(0.8*U26)-(0.5*V26)</f>
        <v>0</v>
      </c>
      <c r="Y26" s="140"/>
      <c r="Z26" s="91">
        <f>$X$26*0</f>
        <v>0</v>
      </c>
      <c r="AA26" s="166"/>
      <c r="AB26" s="140"/>
      <c r="AC26" s="141"/>
    </row>
    <row r="27" spans="1:29" s="1" customFormat="1" ht="25.5" customHeight="1">
      <c r="A27" s="158" t="s">
        <v>508</v>
      </c>
      <c r="B27" s="196"/>
      <c r="C27" s="133">
        <v>0.02</v>
      </c>
      <c r="D27" s="3" t="s">
        <v>4</v>
      </c>
      <c r="E27" s="134"/>
      <c r="F27" s="94"/>
      <c r="G27" s="136"/>
      <c r="H27" s="93">
        <f t="shared" si="11"/>
        <v>0</v>
      </c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136"/>
      <c r="T27" s="136"/>
      <c r="U27" s="136"/>
      <c r="V27" s="136"/>
      <c r="W27" s="136"/>
      <c r="X27" s="160">
        <f t="shared" si="12"/>
        <v>0</v>
      </c>
      <c r="Y27" s="136"/>
      <c r="Z27" s="93">
        <f>$X$27*0.02</f>
        <v>0</v>
      </c>
      <c r="AA27" s="167"/>
      <c r="AB27" s="136"/>
      <c r="AC27" s="147"/>
    </row>
    <row r="28" spans="1:29" s="1" customFormat="1" ht="25.5" customHeight="1">
      <c r="A28" s="158" t="s">
        <v>509</v>
      </c>
      <c r="B28" s="196"/>
      <c r="C28" s="133">
        <v>0.04</v>
      </c>
      <c r="D28" s="3" t="s">
        <v>5</v>
      </c>
      <c r="E28" s="134"/>
      <c r="F28" s="94"/>
      <c r="G28" s="136"/>
      <c r="H28" s="93">
        <f t="shared" si="11"/>
        <v>0</v>
      </c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136"/>
      <c r="T28" s="136"/>
      <c r="U28" s="136"/>
      <c r="V28" s="136"/>
      <c r="W28" s="136"/>
      <c r="X28" s="160">
        <f t="shared" si="12"/>
        <v>0</v>
      </c>
      <c r="Y28" s="136"/>
      <c r="Z28" s="93">
        <f>$X$28*0.04</f>
        <v>0</v>
      </c>
      <c r="AA28" s="168"/>
      <c r="AB28" s="136"/>
      <c r="AC28" s="147"/>
    </row>
    <row r="29" spans="1:29" s="1" customFormat="1" ht="25.5" customHeight="1">
      <c r="A29" s="158" t="s">
        <v>510</v>
      </c>
      <c r="B29" s="196"/>
      <c r="C29" s="133">
        <v>0.1</v>
      </c>
      <c r="D29" s="3" t="s">
        <v>6</v>
      </c>
      <c r="E29" s="134"/>
      <c r="F29" s="94"/>
      <c r="G29" s="136"/>
      <c r="H29" s="93">
        <f t="shared" si="11"/>
        <v>0</v>
      </c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136"/>
      <c r="T29" s="136"/>
      <c r="U29" s="136"/>
      <c r="V29" s="136"/>
      <c r="W29" s="136"/>
      <c r="X29" s="160">
        <f t="shared" si="12"/>
        <v>0</v>
      </c>
      <c r="Y29" s="136"/>
      <c r="Z29" s="93">
        <f>$X$29*0.1</f>
        <v>0</v>
      </c>
      <c r="AA29" s="167"/>
      <c r="AB29" s="136"/>
      <c r="AC29" s="147"/>
    </row>
    <row r="30" spans="1:29" s="1" customFormat="1" ht="25.5" customHeight="1">
      <c r="A30" s="158" t="s">
        <v>511</v>
      </c>
      <c r="B30" s="196"/>
      <c r="C30" s="133">
        <v>0.2</v>
      </c>
      <c r="D30" s="3" t="s">
        <v>7</v>
      </c>
      <c r="E30" s="134"/>
      <c r="F30" s="94"/>
      <c r="G30" s="136"/>
      <c r="H30" s="93">
        <f t="shared" si="11"/>
        <v>0</v>
      </c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136"/>
      <c r="T30" s="136"/>
      <c r="U30" s="136"/>
      <c r="V30" s="136"/>
      <c r="W30" s="136"/>
      <c r="X30" s="160">
        <f t="shared" si="12"/>
        <v>0</v>
      </c>
      <c r="Y30" s="136"/>
      <c r="Z30" s="93">
        <f>$X$30*0.2</f>
        <v>0</v>
      </c>
      <c r="AA30" s="167"/>
      <c r="AB30" s="136"/>
      <c r="AC30" s="147"/>
    </row>
    <row r="31" spans="1:29" s="1" customFormat="1" ht="25.5" customHeight="1">
      <c r="A31" s="158" t="s">
        <v>512</v>
      </c>
      <c r="B31" s="196"/>
      <c r="C31" s="133">
        <v>0.35</v>
      </c>
      <c r="D31" s="3" t="s">
        <v>20</v>
      </c>
      <c r="E31" s="134"/>
      <c r="F31" s="94"/>
      <c r="G31" s="136"/>
      <c r="H31" s="93">
        <f t="shared" si="11"/>
        <v>0</v>
      </c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136"/>
      <c r="T31" s="136"/>
      <c r="U31" s="136"/>
      <c r="V31" s="136"/>
      <c r="W31" s="136"/>
      <c r="X31" s="160">
        <f t="shared" si="12"/>
        <v>0</v>
      </c>
      <c r="Y31" s="136"/>
      <c r="Z31" s="93">
        <f>$X$31*0.35</f>
        <v>0</v>
      </c>
      <c r="AA31" s="167"/>
      <c r="AB31" s="136"/>
      <c r="AC31" s="147"/>
    </row>
    <row r="32" spans="1:29" s="1" customFormat="1" ht="25.5" customHeight="1">
      <c r="A32" s="158" t="s">
        <v>513</v>
      </c>
      <c r="B32" s="196"/>
      <c r="C32" s="133">
        <v>0.5</v>
      </c>
      <c r="D32" s="3" t="s">
        <v>8</v>
      </c>
      <c r="E32" s="134"/>
      <c r="F32" s="94"/>
      <c r="G32" s="136"/>
      <c r="H32" s="93">
        <f t="shared" si="11"/>
        <v>0</v>
      </c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136"/>
      <c r="T32" s="136"/>
      <c r="U32" s="136"/>
      <c r="V32" s="136"/>
      <c r="W32" s="136"/>
      <c r="X32" s="160">
        <f t="shared" si="12"/>
        <v>0</v>
      </c>
      <c r="Y32" s="136"/>
      <c r="Z32" s="93">
        <f>$X$32*0.5</f>
        <v>0</v>
      </c>
      <c r="AA32" s="167"/>
      <c r="AB32" s="136"/>
      <c r="AC32" s="147"/>
    </row>
    <row r="33" spans="1:29" s="1" customFormat="1" ht="25.5" customHeight="1">
      <c r="A33" s="158" t="s">
        <v>514</v>
      </c>
      <c r="B33" s="196"/>
      <c r="C33" s="133">
        <v>0.7</v>
      </c>
      <c r="D33" s="3" t="s">
        <v>9</v>
      </c>
      <c r="E33" s="127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136"/>
      <c r="T33" s="136"/>
      <c r="U33" s="136"/>
      <c r="V33" s="136"/>
      <c r="W33" s="136"/>
      <c r="X33" s="160">
        <f t="shared" si="12"/>
        <v>0</v>
      </c>
      <c r="Y33" s="136"/>
      <c r="Z33" s="93">
        <f>$X$33*0.7</f>
        <v>0</v>
      </c>
      <c r="AA33" s="169"/>
      <c r="AB33" s="136"/>
      <c r="AC33" s="147"/>
    </row>
    <row r="34" spans="1:29" s="1" customFormat="1" ht="25.5" customHeight="1">
      <c r="A34" s="158" t="s">
        <v>515</v>
      </c>
      <c r="B34" s="196"/>
      <c r="C34" s="133">
        <v>0.75</v>
      </c>
      <c r="D34" s="3" t="s">
        <v>21</v>
      </c>
      <c r="E34" s="134"/>
      <c r="F34" s="94"/>
      <c r="G34" s="136"/>
      <c r="H34" s="93">
        <f t="shared" si="11"/>
        <v>0</v>
      </c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136"/>
      <c r="T34" s="136"/>
      <c r="U34" s="136"/>
      <c r="V34" s="136"/>
      <c r="W34" s="136"/>
      <c r="X34" s="160">
        <f t="shared" si="12"/>
        <v>0</v>
      </c>
      <c r="Y34" s="136"/>
      <c r="Z34" s="93">
        <f>$X$34*0.75</f>
        <v>0</v>
      </c>
      <c r="AA34" s="169"/>
      <c r="AB34" s="136"/>
      <c r="AC34" s="147"/>
    </row>
    <row r="35" spans="1:29" s="1" customFormat="1" ht="25.5" customHeight="1">
      <c r="A35" s="158" t="s">
        <v>516</v>
      </c>
      <c r="B35" s="196"/>
      <c r="C35" s="133">
        <v>1</v>
      </c>
      <c r="D35" s="3" t="s">
        <v>22</v>
      </c>
      <c r="E35" s="134"/>
      <c r="F35" s="94"/>
      <c r="G35" s="136"/>
      <c r="H35" s="93">
        <f t="shared" si="11"/>
        <v>0</v>
      </c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136"/>
      <c r="T35" s="136"/>
      <c r="U35" s="136"/>
      <c r="V35" s="136"/>
      <c r="W35" s="136"/>
      <c r="X35" s="160">
        <f t="shared" si="12"/>
        <v>0</v>
      </c>
      <c r="Y35" s="136"/>
      <c r="Z35" s="93">
        <f>$X$35*1</f>
        <v>0</v>
      </c>
      <c r="AA35" s="169"/>
      <c r="AB35" s="136"/>
      <c r="AC35" s="147"/>
    </row>
    <row r="36" spans="1:29" s="1" customFormat="1" ht="25.5" customHeight="1">
      <c r="A36" s="158" t="s">
        <v>517</v>
      </c>
      <c r="B36" s="196"/>
      <c r="C36" s="133">
        <v>1.5</v>
      </c>
      <c r="D36" s="3" t="s">
        <v>23</v>
      </c>
      <c r="E36" s="134"/>
      <c r="F36" s="94"/>
      <c r="G36" s="136"/>
      <c r="H36" s="93">
        <f t="shared" si="11"/>
        <v>0</v>
      </c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136"/>
      <c r="T36" s="136"/>
      <c r="U36" s="136"/>
      <c r="V36" s="136"/>
      <c r="W36" s="136"/>
      <c r="X36" s="160">
        <f t="shared" si="12"/>
        <v>0</v>
      </c>
      <c r="Y36" s="136"/>
      <c r="Z36" s="93">
        <f>$X$36*1.5</f>
        <v>0</v>
      </c>
      <c r="AA36" s="169"/>
      <c r="AB36" s="136"/>
      <c r="AC36" s="147"/>
    </row>
    <row r="37" spans="1:29" s="1" customFormat="1" ht="25.5" customHeight="1">
      <c r="A37" s="158" t="s">
        <v>518</v>
      </c>
      <c r="B37" s="196"/>
      <c r="C37" s="133">
        <v>2.5</v>
      </c>
      <c r="D37" s="3" t="s">
        <v>24</v>
      </c>
      <c r="E37" s="134"/>
      <c r="F37" s="94"/>
      <c r="G37" s="136"/>
      <c r="H37" s="93">
        <f t="shared" si="11"/>
        <v>0</v>
      </c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136"/>
      <c r="T37" s="136"/>
      <c r="U37" s="136"/>
      <c r="V37" s="136"/>
      <c r="W37" s="136"/>
      <c r="X37" s="160">
        <f t="shared" si="12"/>
        <v>0</v>
      </c>
      <c r="Y37" s="136"/>
      <c r="Z37" s="93">
        <f>$X$37*2.5</f>
        <v>0</v>
      </c>
      <c r="AA37" s="169"/>
      <c r="AB37" s="136"/>
      <c r="AC37" s="147"/>
    </row>
    <row r="38" spans="1:29" s="1" customFormat="1" ht="25.5" customHeight="1">
      <c r="A38" s="158" t="s">
        <v>519</v>
      </c>
      <c r="B38" s="196"/>
      <c r="C38" s="133">
        <v>3.7</v>
      </c>
      <c r="D38" s="3" t="s">
        <v>25</v>
      </c>
      <c r="E38" s="134"/>
      <c r="F38" s="94"/>
      <c r="G38" s="136"/>
      <c r="H38" s="93">
        <f t="shared" si="11"/>
        <v>0</v>
      </c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136"/>
      <c r="T38" s="136"/>
      <c r="U38" s="136"/>
      <c r="V38" s="136"/>
      <c r="W38" s="136"/>
      <c r="X38" s="160">
        <f t="shared" si="12"/>
        <v>0</v>
      </c>
      <c r="Y38" s="136"/>
      <c r="Z38" s="93">
        <f>$X$38*3.7</f>
        <v>0</v>
      </c>
      <c r="AA38" s="168"/>
      <c r="AB38" s="136"/>
      <c r="AC38" s="147"/>
    </row>
    <row r="39" spans="1:29" s="1" customFormat="1" ht="25.5" customHeight="1">
      <c r="A39" s="158" t="s">
        <v>520</v>
      </c>
      <c r="B39" s="196"/>
      <c r="C39" s="133">
        <v>12.5</v>
      </c>
      <c r="D39" s="3" t="s">
        <v>26</v>
      </c>
      <c r="E39" s="134"/>
      <c r="F39" s="94"/>
      <c r="G39" s="136"/>
      <c r="H39" s="93">
        <f t="shared" si="11"/>
        <v>0</v>
      </c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136"/>
      <c r="T39" s="136"/>
      <c r="U39" s="136"/>
      <c r="V39" s="136"/>
      <c r="W39" s="136"/>
      <c r="X39" s="160">
        <f t="shared" si="12"/>
        <v>0</v>
      </c>
      <c r="Y39" s="136"/>
      <c r="Z39" s="93">
        <f>$X$39*12.5</f>
        <v>0</v>
      </c>
      <c r="AA39" s="169"/>
      <c r="AB39" s="136"/>
      <c r="AC39" s="147"/>
    </row>
    <row r="40" spans="1:29" s="1" customFormat="1" ht="27.75" customHeight="1">
      <c r="A40" s="158" t="s">
        <v>521</v>
      </c>
      <c r="B40" s="196"/>
      <c r="C40" s="133" t="s">
        <v>47</v>
      </c>
      <c r="D40" s="3" t="s">
        <v>27</v>
      </c>
      <c r="E40" s="134"/>
      <c r="F40" s="94"/>
      <c r="G40" s="136"/>
      <c r="H40" s="93">
        <f>E40+G40</f>
        <v>0</v>
      </c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136"/>
      <c r="T40" s="136"/>
      <c r="U40" s="136"/>
      <c r="V40" s="136"/>
      <c r="W40" s="136"/>
      <c r="X40" s="160">
        <f t="shared" si="12"/>
        <v>0</v>
      </c>
      <c r="Y40" s="136"/>
      <c r="Z40" s="136"/>
      <c r="AA40" s="136"/>
      <c r="AB40" s="136"/>
      <c r="AC40" s="147"/>
    </row>
    <row r="41" spans="1:29" s="1" customFormat="1" ht="27.75" customHeight="1">
      <c r="A41" s="158" t="s">
        <v>522</v>
      </c>
      <c r="B41" s="196"/>
      <c r="C41" s="133" t="s">
        <v>97</v>
      </c>
      <c r="D41" s="3" t="s">
        <v>98</v>
      </c>
      <c r="E41" s="143"/>
      <c r="F41" s="103"/>
      <c r="G41" s="145"/>
      <c r="H41" s="93">
        <f t="shared" ref="H41:H44" si="13">E41+G41</f>
        <v>0</v>
      </c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36"/>
      <c r="T41" s="145"/>
      <c r="U41" s="145"/>
      <c r="V41" s="145"/>
      <c r="W41" s="145"/>
      <c r="X41" s="145"/>
      <c r="Y41" s="145"/>
      <c r="Z41" s="145"/>
      <c r="AA41" s="145"/>
      <c r="AB41" s="103"/>
      <c r="AC41" s="95"/>
    </row>
    <row r="42" spans="1:29" s="1" customFormat="1" ht="27.75" customHeight="1">
      <c r="A42" s="158" t="s">
        <v>523</v>
      </c>
      <c r="B42" s="196"/>
      <c r="C42" s="133" t="s">
        <v>102</v>
      </c>
      <c r="D42" s="3" t="s">
        <v>103</v>
      </c>
      <c r="E42" s="143"/>
      <c r="F42" s="103"/>
      <c r="G42" s="145"/>
      <c r="H42" s="93">
        <f t="shared" si="13"/>
        <v>0</v>
      </c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36"/>
      <c r="T42" s="145"/>
      <c r="U42" s="145"/>
      <c r="V42" s="145"/>
      <c r="W42" s="145"/>
      <c r="X42" s="145"/>
      <c r="Y42" s="145"/>
      <c r="Z42" s="145"/>
      <c r="AA42" s="103"/>
      <c r="AB42" s="103"/>
      <c r="AC42" s="95"/>
    </row>
    <row r="43" spans="1:29" s="1" customFormat="1" ht="27.75" customHeight="1">
      <c r="A43" s="158" t="s">
        <v>524</v>
      </c>
      <c r="B43" s="196"/>
      <c r="C43" s="133" t="s">
        <v>99</v>
      </c>
      <c r="D43" s="3" t="s">
        <v>100</v>
      </c>
      <c r="E43" s="143"/>
      <c r="F43" s="103"/>
      <c r="G43" s="145"/>
      <c r="H43" s="93">
        <f t="shared" si="13"/>
        <v>0</v>
      </c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36"/>
      <c r="T43" s="145"/>
      <c r="U43" s="145"/>
      <c r="V43" s="145"/>
      <c r="W43" s="145"/>
      <c r="X43" s="145"/>
      <c r="Y43" s="145"/>
      <c r="Z43" s="145"/>
      <c r="AA43" s="145"/>
      <c r="AB43" s="103"/>
      <c r="AC43" s="95"/>
    </row>
    <row r="44" spans="1:29" s="1" customFormat="1" ht="27.75" customHeight="1" thickBot="1">
      <c r="A44" s="158" t="s">
        <v>525</v>
      </c>
      <c r="B44" s="197"/>
      <c r="C44" s="133" t="s">
        <v>104</v>
      </c>
      <c r="D44" s="3" t="s">
        <v>105</v>
      </c>
      <c r="E44" s="144"/>
      <c r="F44" s="104"/>
      <c r="G44" s="146"/>
      <c r="H44" s="105">
        <f t="shared" si="13"/>
        <v>0</v>
      </c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70"/>
      <c r="T44" s="146"/>
      <c r="U44" s="146"/>
      <c r="V44" s="146"/>
      <c r="W44" s="146"/>
      <c r="X44" s="146"/>
      <c r="Y44" s="146"/>
      <c r="Z44" s="146"/>
      <c r="AA44" s="104"/>
      <c r="AB44" s="104"/>
      <c r="AC44" s="106"/>
    </row>
    <row r="45" spans="1:29">
      <c r="C45" s="80"/>
    </row>
    <row r="46" spans="1:29">
      <c r="C46" s="80"/>
    </row>
    <row r="47" spans="1:29">
      <c r="C47" s="80"/>
    </row>
    <row r="48" spans="1:29">
      <c r="C48" s="80"/>
    </row>
    <row r="49" spans="3:3">
      <c r="C49" s="80"/>
    </row>
    <row r="50" spans="3:3">
      <c r="C50" s="1"/>
    </row>
    <row r="51" spans="3:3">
      <c r="C51" s="80"/>
    </row>
    <row r="52" spans="3:3">
      <c r="C52" s="80"/>
    </row>
    <row r="53" spans="3:3">
      <c r="C53" s="1"/>
    </row>
    <row r="54" spans="3:3">
      <c r="C54" s="80"/>
    </row>
    <row r="55" spans="3:3">
      <c r="C55" s="80"/>
    </row>
    <row r="56" spans="3:3">
      <c r="C56" s="80"/>
    </row>
    <row r="57" spans="3:3">
      <c r="C57" s="80"/>
    </row>
    <row r="58" spans="3:3">
      <c r="C58" s="80"/>
    </row>
    <row r="59" spans="3:3">
      <c r="C59" s="1"/>
    </row>
    <row r="60" spans="3:3">
      <c r="C60" s="80"/>
    </row>
    <row r="61" spans="3:3">
      <c r="C61" s="80"/>
    </row>
    <row r="62" spans="3:3">
      <c r="C62" s="80"/>
    </row>
    <row r="63" spans="3:3">
      <c r="C63" s="80"/>
    </row>
    <row r="64" spans="3:3">
      <c r="C64" s="80"/>
    </row>
    <row r="65" spans="3:3">
      <c r="C65" s="80"/>
    </row>
    <row r="66" spans="3:3">
      <c r="C66" s="80"/>
    </row>
    <row r="67" spans="3:3">
      <c r="C67" s="80"/>
    </row>
    <row r="68" spans="3:3">
      <c r="C68" s="80"/>
    </row>
    <row r="69" spans="3:3">
      <c r="C69" s="80"/>
    </row>
    <row r="70" spans="3:3">
      <c r="C70" s="80"/>
    </row>
    <row r="71" spans="3:3">
      <c r="C71" s="80"/>
    </row>
    <row r="72" spans="3:3">
      <c r="C72" s="80"/>
    </row>
    <row r="73" spans="3:3">
      <c r="C73" s="80"/>
    </row>
    <row r="74" spans="3:3">
      <c r="C74" s="80"/>
    </row>
    <row r="75" spans="3:3">
      <c r="C75" s="80"/>
    </row>
    <row r="76" spans="3:3">
      <c r="C76" s="80"/>
    </row>
    <row r="77" spans="3:3">
      <c r="C77" s="80"/>
    </row>
    <row r="78" spans="3:3">
      <c r="C78" s="80"/>
    </row>
  </sheetData>
  <sheetProtection password="D86F" sheet="1" objects="1" scenarios="1"/>
  <mergeCells count="26">
    <mergeCell ref="B10:B44"/>
    <mergeCell ref="G6:G8"/>
    <mergeCell ref="H6:H8"/>
    <mergeCell ref="O6:O8"/>
    <mergeCell ref="X6:X8"/>
    <mergeCell ref="T6:W6"/>
    <mergeCell ref="S6:S8"/>
    <mergeCell ref="M7:N7"/>
    <mergeCell ref="I6:N6"/>
    <mergeCell ref="Q7:R7"/>
    <mergeCell ref="P6:R6"/>
    <mergeCell ref="K7:L7"/>
    <mergeCell ref="AB7:AB8"/>
    <mergeCell ref="AC7:AC8"/>
    <mergeCell ref="B2:AC2"/>
    <mergeCell ref="Z6:Z8"/>
    <mergeCell ref="AA6:AA8"/>
    <mergeCell ref="F7:F8"/>
    <mergeCell ref="P7:P8"/>
    <mergeCell ref="T7:T8"/>
    <mergeCell ref="U7:U8"/>
    <mergeCell ref="V7:V8"/>
    <mergeCell ref="W7:W8"/>
    <mergeCell ref="E5:AC5"/>
    <mergeCell ref="E6:F6"/>
    <mergeCell ref="I7:J7"/>
  </mergeCells>
  <conditionalFormatting sqref="C17:C18">
    <cfRule type="cellIs" dxfId="25" priority="2" stopIfTrue="1" operator="equal">
      <formula>#REF!</formula>
    </cfRule>
  </conditionalFormatting>
  <conditionalFormatting sqref="C20:C24 C26:C44">
    <cfRule type="cellIs" dxfId="24" priority="1" stopIfTrue="1" operator="equal">
      <formula>#REF!</formula>
    </cfRule>
  </conditionalFormatting>
  <dataValidations count="22">
    <dataValidation type="decimal" operator="lessThanOrEqual" allowBlank="1" showInputMessage="1" showErrorMessage="1" error="A negative figure is to be reported" prompt="A negative figure is to be reported" sqref="G17:G18 I17:M18">
      <formula1>0</formula1>
    </dataValidation>
    <dataValidation type="decimal" operator="greaterThanOrEqual" allowBlank="1" showInputMessage="1" showErrorMessage="1" error="A positive figure is to be reported" prompt="A positive figure is to be reported" sqref="N17:N18">
      <formula1>0</formula1>
    </dataValidation>
    <dataValidation type="decimal" operator="lessThanOrEqual" allowBlank="1" showInputMessage="1" showErrorMessage="1" error="A negative figure is to be reported " prompt="A negative figure is to be reported" sqref="Q17:Q18">
      <formula1>0</formula1>
    </dataValidation>
    <dataValidation allowBlank="1" showInputMessage="1" showErrorMessage="1" prompt="If there is no SME-supporting factor, then cell AA39 must be equal to cell Z39" sqref="AA39"/>
    <dataValidation allowBlank="1" showInputMessage="1" showErrorMessage="1" prompt="If there is no SME-supporting factor, then cell AA38 must be equal to cell Z38" sqref="AA38"/>
    <dataValidation allowBlank="1" showInputMessage="1" showErrorMessage="1" prompt="If there is no SME-supporting factor, then cell AA37 must be equal to cell Z37" sqref="AA37"/>
    <dataValidation allowBlank="1" showInputMessage="1" showErrorMessage="1" prompt="If there is no SME-supporting factor, then cell AA36 must be equal to cell Z36" sqref="AA36"/>
    <dataValidation allowBlank="1" showInputMessage="1" showErrorMessage="1" prompt="If there is no SME-supporting factor, then cell AA35 must be equal to cell Z35" sqref="AA35"/>
    <dataValidation allowBlank="1" showInputMessage="1" showErrorMessage="1" prompt="If there is no SME-supporting factor, then cell AA34 must be equal to cell Z34" sqref="AA34"/>
    <dataValidation allowBlank="1" showInputMessage="1" showErrorMessage="1" prompt="If there is no SME-supporting factor, then cell AA33 must be equal to cell Z33" sqref="AA33"/>
    <dataValidation allowBlank="1" showInputMessage="1" showErrorMessage="1" prompt="If there is no SME-supporting factor, then cell AA32 must be equal to cell Z32" sqref="AA32"/>
    <dataValidation allowBlank="1" showInputMessage="1" showErrorMessage="1" prompt="If there is no SME-supporting factor, then cell AA31 must be equal to cell Z31_x000a_" sqref="AA31"/>
    <dataValidation allowBlank="1" showInputMessage="1" showErrorMessage="1" prompt="If there is no SME-supporting factor, then cell AA30 must be equal to cell Z30" sqref="AA30"/>
    <dataValidation allowBlank="1" showInputMessage="1" showErrorMessage="1" prompt="If there is no SME-supporting factor, then cell AA29 must be equal to cell Z29" sqref="AA29"/>
    <dataValidation allowBlank="1" showInputMessage="1" showErrorMessage="1" prompt="If there is no SME-supporting factor, then cell AA28 must be equal to cell Z28_x000a_" sqref="AA28"/>
    <dataValidation allowBlank="1" showInputMessage="1" showErrorMessage="1" prompt="If there is no SME-supporting factor, then cell AA27 must be equal to cell Z27" sqref="AA27"/>
    <dataValidation allowBlank="1" showInputMessage="1" showErrorMessage="1" prompt="If there is no SME-supporting factor, then cell AA26 must be equal to cell Z26" sqref="AA26"/>
    <dataValidation allowBlank="1" showInputMessage="1" showErrorMessage="1" prompt="If there is no SME-supporting factor, then cell AA40 must be equal to cell Z40" sqref="AA40"/>
    <dataValidation type="decimal" operator="greaterThanOrEqual" allowBlank="1" showInputMessage="1" showErrorMessage="1" error="Value must be greater than or equal to r70c20" sqref="E17">
      <formula1>F17</formula1>
    </dataValidation>
    <dataValidation type="decimal" operator="lessThanOrEqual" allowBlank="1" showInputMessage="1" showErrorMessage="1" error="Value must less than or equal to r70c10" sqref="F17">
      <formula1>E17</formula1>
    </dataValidation>
    <dataValidation type="decimal" operator="greaterThanOrEqual" allowBlank="1" showInputMessage="1" showErrorMessage="1" error="Value must be greater than or equal to r80c20" sqref="E18">
      <formula1>F18</formula1>
    </dataValidation>
    <dataValidation type="decimal" operator="lessThanOrEqual" allowBlank="1" showInputMessage="1" showErrorMessage="1" error="Value must less than or equal to r80c10" sqref="F18">
      <formula1>E18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11">
    <outlinePr summaryBelow="0" summaryRight="0"/>
  </sheetPr>
  <dimension ref="A2:AC44"/>
  <sheetViews>
    <sheetView topLeftCell="L1" zoomScale="50" zoomScaleNormal="50" workbookViewId="0">
      <selection activeCell="Y12" sqref="Y12"/>
    </sheetView>
  </sheetViews>
  <sheetFormatPr defaultColWidth="9.140625" defaultRowHeight="15"/>
  <cols>
    <col min="1" max="1" width="3.42578125" customWidth="1"/>
    <col min="2" max="2" width="5.7109375" customWidth="1"/>
    <col min="3" max="3" width="60.7109375" customWidth="1"/>
    <col min="4" max="4" width="4" bestFit="1" customWidth="1"/>
    <col min="5" max="24" width="20.7109375" customWidth="1"/>
    <col min="25" max="25" width="20.7109375" style="1" customWidth="1"/>
    <col min="26" max="29" width="20.7109375" customWidth="1"/>
  </cols>
  <sheetData>
    <row r="2" spans="1:29">
      <c r="B2" s="183" t="s">
        <v>106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5"/>
    </row>
    <row r="4" spans="1:29">
      <c r="A4" s="80" t="s">
        <v>462</v>
      </c>
      <c r="C4" s="4" t="s">
        <v>78</v>
      </c>
    </row>
    <row r="5" spans="1:29" ht="15.75" thickBot="1">
      <c r="A5" s="1"/>
      <c r="E5" s="198" t="s">
        <v>69</v>
      </c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</row>
    <row r="6" spans="1:29" ht="60" customHeight="1">
      <c r="A6" s="1"/>
      <c r="E6" s="188" t="s">
        <v>28</v>
      </c>
      <c r="F6" s="199"/>
      <c r="G6" s="214" t="s">
        <v>53</v>
      </c>
      <c r="H6" s="214" t="s">
        <v>39</v>
      </c>
      <c r="I6" s="203" t="s">
        <v>40</v>
      </c>
      <c r="J6" s="204"/>
      <c r="K6" s="204"/>
      <c r="L6" s="204"/>
      <c r="M6" s="204"/>
      <c r="N6" s="205"/>
      <c r="O6" s="214" t="s">
        <v>67</v>
      </c>
      <c r="P6" s="208" t="s">
        <v>55</v>
      </c>
      <c r="Q6" s="209"/>
      <c r="R6" s="210"/>
      <c r="S6" s="211" t="s">
        <v>45</v>
      </c>
      <c r="T6" s="211" t="s">
        <v>46</v>
      </c>
      <c r="U6" s="212"/>
      <c r="V6" s="212"/>
      <c r="W6" s="213"/>
      <c r="X6" s="219" t="s">
        <v>29</v>
      </c>
      <c r="Y6" s="82"/>
      <c r="Z6" s="188" t="s">
        <v>59</v>
      </c>
      <c r="AA6" s="188" t="s">
        <v>60</v>
      </c>
      <c r="AB6" s="88"/>
      <c r="AC6" s="89"/>
    </row>
    <row r="7" spans="1:29" ht="57">
      <c r="A7" s="1"/>
      <c r="E7" s="83"/>
      <c r="F7" s="190" t="s">
        <v>36</v>
      </c>
      <c r="G7" s="215"/>
      <c r="H7" s="216"/>
      <c r="I7" s="200" t="s">
        <v>41</v>
      </c>
      <c r="J7" s="201"/>
      <c r="K7" s="200" t="s">
        <v>33</v>
      </c>
      <c r="L7" s="202"/>
      <c r="M7" s="200" t="s">
        <v>42</v>
      </c>
      <c r="N7" s="202"/>
      <c r="O7" s="215"/>
      <c r="P7" s="193" t="s">
        <v>56</v>
      </c>
      <c r="Q7" s="206" t="s">
        <v>44</v>
      </c>
      <c r="R7" s="207"/>
      <c r="S7" s="217"/>
      <c r="T7" s="186">
        <v>0</v>
      </c>
      <c r="U7" s="186">
        <v>0.2</v>
      </c>
      <c r="V7" s="186">
        <v>0.5</v>
      </c>
      <c r="W7" s="186">
        <v>1</v>
      </c>
      <c r="X7" s="220"/>
      <c r="Y7" s="83" t="s">
        <v>101</v>
      </c>
      <c r="Z7" s="189"/>
      <c r="AA7" s="189"/>
      <c r="AB7" s="190" t="s">
        <v>50</v>
      </c>
      <c r="AC7" s="191" t="s">
        <v>48</v>
      </c>
    </row>
    <row r="8" spans="1:29" ht="42.75">
      <c r="A8" s="1"/>
      <c r="E8" s="83"/>
      <c r="F8" s="189"/>
      <c r="G8" s="215"/>
      <c r="H8" s="216"/>
      <c r="I8" s="84" t="s">
        <v>63</v>
      </c>
      <c r="J8" s="84" t="s">
        <v>64</v>
      </c>
      <c r="K8" s="85" t="s">
        <v>65</v>
      </c>
      <c r="L8" s="85" t="s">
        <v>66</v>
      </c>
      <c r="M8" s="85" t="s">
        <v>54</v>
      </c>
      <c r="N8" s="85" t="s">
        <v>43</v>
      </c>
      <c r="O8" s="215"/>
      <c r="P8" s="194"/>
      <c r="Q8" s="86"/>
      <c r="R8" s="87" t="s">
        <v>57</v>
      </c>
      <c r="S8" s="218"/>
      <c r="T8" s="187"/>
      <c r="U8" s="187"/>
      <c r="V8" s="187"/>
      <c r="W8" s="187"/>
      <c r="X8" s="220"/>
      <c r="Y8" s="83"/>
      <c r="Z8" s="189"/>
      <c r="AA8" s="189"/>
      <c r="AB8" s="189"/>
      <c r="AC8" s="192"/>
    </row>
    <row r="9" spans="1:29">
      <c r="A9" s="1"/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  <c r="L9" s="2" t="s">
        <v>17</v>
      </c>
      <c r="M9" s="2" t="s">
        <v>18</v>
      </c>
      <c r="N9" s="2" t="s">
        <v>19</v>
      </c>
      <c r="O9" s="2" t="s">
        <v>0</v>
      </c>
      <c r="P9" s="2" t="s">
        <v>1</v>
      </c>
      <c r="Q9" s="2" t="s">
        <v>2</v>
      </c>
      <c r="R9" s="2" t="s">
        <v>3</v>
      </c>
      <c r="S9" s="2" t="s">
        <v>4</v>
      </c>
      <c r="T9" s="2" t="s">
        <v>5</v>
      </c>
      <c r="U9" s="2" t="s">
        <v>6</v>
      </c>
      <c r="V9" s="2" t="s">
        <v>7</v>
      </c>
      <c r="W9" s="2" t="s">
        <v>20</v>
      </c>
      <c r="X9" s="2" t="s">
        <v>8</v>
      </c>
      <c r="Y9" s="2" t="s">
        <v>9</v>
      </c>
      <c r="Z9" s="2" t="s">
        <v>58</v>
      </c>
      <c r="AA9" s="2" t="s">
        <v>21</v>
      </c>
      <c r="AB9" s="2" t="s">
        <v>22</v>
      </c>
      <c r="AC9" s="2" t="s">
        <v>23</v>
      </c>
    </row>
    <row r="10" spans="1:29" s="1" customFormat="1" ht="25.5" customHeight="1">
      <c r="A10" s="80" t="s">
        <v>110</v>
      </c>
      <c r="B10" s="195" t="s">
        <v>68</v>
      </c>
      <c r="C10" s="130" t="s">
        <v>35</v>
      </c>
      <c r="D10" s="3" t="s">
        <v>10</v>
      </c>
      <c r="E10" s="124">
        <f>IF(ROUND(SUM($E$26:$E$32,$E$34:$E$40),0)=ROUND(SUM($E$17:$E$18,$E$20,$E$22,$E$24),0),ROUND(SUM($E$26:$E$32,$E$34:$E$40),0),"ERROR")</f>
        <v>0</v>
      </c>
      <c r="F10" s="90"/>
      <c r="G10" s="91">
        <f>IF(ROUND(SUM($G$26:$G$32,$G$34:$G$40),0)=ROUND(SUM($G$17:$G$18,$G$20,$G$22,$G$24),0),ROUND(SUM($G$26:$G$32,$G$34:$G$40),0),"ERROR")</f>
        <v>0</v>
      </c>
      <c r="H10" s="91">
        <f>IF(ROUND(SUM($H$26:$H$32,$H$34:$H$40),0)=ROUND(SUM($H$17:$H$18,$H$20,$H$22,$H$24),0),ROUND(SUM($H$26:$H$32,$H$34:$H$40),0),"ERROR")</f>
        <v>0</v>
      </c>
      <c r="I10" s="91">
        <f>SUM(I17:I18,I20,I22,I24)</f>
        <v>0</v>
      </c>
      <c r="J10" s="91">
        <f>SUM(J17:J18,J20,J22,J24)</f>
        <v>0</v>
      </c>
      <c r="K10" s="91">
        <f>SUM(K17:K18,K20,K22,K24)</f>
        <v>0</v>
      </c>
      <c r="L10" s="91">
        <f>SUM(L17:L18,L20,L22,L24)</f>
        <v>0</v>
      </c>
      <c r="M10" s="140">
        <f>SUM(I10:L10)</f>
        <v>0</v>
      </c>
      <c r="N10" s="91">
        <f>SUM(N17:N18,N20,N22,N24)</f>
        <v>0</v>
      </c>
      <c r="O10" s="91">
        <f>IF(ROUND(SUM($H$10,$M$10,$N$10),0)=ROUND(SUM($O$17:$O$18,$O$20,$O$22,$O$24),0),ROUND(SUM($H$10,$M$10,$N$10),0),"ERROR")</f>
        <v>0</v>
      </c>
      <c r="P10" s="91">
        <f>SUM(P17:P18,P20,P22,P24)</f>
        <v>0</v>
      </c>
      <c r="Q10" s="91">
        <f>SUM(Q17:Q18,Q20,Q22,Q24)</f>
        <v>0</v>
      </c>
      <c r="R10" s="91">
        <f>SUM(R17:R18,R20,R22,R24)</f>
        <v>0</v>
      </c>
      <c r="S10" s="91">
        <f>IF(ROUND(SUM(S26:S40),0)=ROUND(SUM(S17:S18,S20,S22,S24),0),ROUND(SUM(S26:S40),0),"ERROR")</f>
        <v>0</v>
      </c>
      <c r="T10" s="91">
        <f>IF(ROUND(SUM(T26:T40),0)=ROUND(T18,0),ROUND(SUM(T26:T40),0),"ERROR")</f>
        <v>0</v>
      </c>
      <c r="U10" s="91">
        <f>IF(ROUND(SUM(U26:U40),0)=ROUND(U18,0),ROUND(SUM(U26:U40),0),"ERROR")</f>
        <v>0</v>
      </c>
      <c r="V10" s="91">
        <f>IF(ROUND(SUM(V26:V40),0)=ROUND(V18,0),ROUND(SUM(V26:V40),0),"ERROR")</f>
        <v>0</v>
      </c>
      <c r="W10" s="91">
        <f>IF(ROUND(SUM(W26:W40),0)=ROUND(W18,0),ROUND(SUM(W26:W40),0),"ERROR")</f>
        <v>0</v>
      </c>
      <c r="X10" s="159">
        <f t="shared" ref="X10" si="0">S10-T10-(0.8*U10)-(0.5*V10)</f>
        <v>0</v>
      </c>
      <c r="Y10" s="91">
        <f>SUM(Y17:Y18,Y20,Y22,Y24)</f>
        <v>0</v>
      </c>
      <c r="Z10" s="91">
        <f>IF(ROUND(SUM(Z26:Z40),0)=ROUND(SUM(Z17:Z18,Z20,Z22,Z24),0),ROUND(SUM(Z26:Z40),0),"ERROR")</f>
        <v>0</v>
      </c>
      <c r="AA10" s="91">
        <f>SUM(AA26:AA40)</f>
        <v>0</v>
      </c>
      <c r="AB10" s="140"/>
      <c r="AC10" s="141"/>
    </row>
    <row r="11" spans="1:29" s="1" customFormat="1" ht="25.5" customHeight="1">
      <c r="A11" s="80" t="s">
        <v>463</v>
      </c>
      <c r="B11" s="196"/>
      <c r="C11" s="131" t="s">
        <v>34</v>
      </c>
      <c r="D11" s="3" t="s">
        <v>11</v>
      </c>
      <c r="E11" s="134"/>
      <c r="F11" s="92"/>
      <c r="G11" s="136"/>
      <c r="H11" s="93">
        <f t="shared" ref="H11:H15" si="1">E11+G11</f>
        <v>0</v>
      </c>
      <c r="I11" s="136"/>
      <c r="J11" s="136"/>
      <c r="K11" s="136"/>
      <c r="L11" s="136"/>
      <c r="M11" s="136"/>
      <c r="N11" s="136"/>
      <c r="O11" s="93">
        <f t="shared" ref="O11:O15" si="2">SUM(H11,M11:N11)</f>
        <v>0</v>
      </c>
      <c r="P11" s="136"/>
      <c r="Q11" s="136"/>
      <c r="R11" s="136"/>
      <c r="S11" s="93">
        <f>SUM(O11:Q11)</f>
        <v>0</v>
      </c>
      <c r="T11" s="136"/>
      <c r="U11" s="136"/>
      <c r="V11" s="136"/>
      <c r="W11" s="136"/>
      <c r="X11" s="160">
        <f t="shared" ref="X11:X15" si="3">S11-T11-(0.8*U11)-(0.5*V11)</f>
        <v>0</v>
      </c>
      <c r="Y11" s="136"/>
      <c r="Z11" s="136"/>
      <c r="AA11" s="138"/>
      <c r="AB11" s="94"/>
      <c r="AC11" s="95"/>
    </row>
    <row r="12" spans="1:29" s="1" customFormat="1" ht="25.5" customHeight="1">
      <c r="A12" s="80" t="s">
        <v>464</v>
      </c>
      <c r="B12" s="196"/>
      <c r="C12" s="132" t="s">
        <v>61</v>
      </c>
      <c r="D12" s="3" t="s">
        <v>12</v>
      </c>
      <c r="E12" s="134"/>
      <c r="F12" s="92"/>
      <c r="G12" s="136"/>
      <c r="H12" s="93">
        <f t="shared" si="1"/>
        <v>0</v>
      </c>
      <c r="I12" s="136"/>
      <c r="J12" s="136"/>
      <c r="K12" s="136"/>
      <c r="L12" s="136"/>
      <c r="M12" s="136"/>
      <c r="N12" s="136"/>
      <c r="O12" s="93">
        <f t="shared" si="2"/>
        <v>0</v>
      </c>
      <c r="P12" s="136"/>
      <c r="Q12" s="136"/>
      <c r="R12" s="136"/>
      <c r="S12" s="93">
        <f t="shared" ref="S12:S15" si="4">SUM(O12:Q12)</f>
        <v>0</v>
      </c>
      <c r="T12" s="136"/>
      <c r="U12" s="136"/>
      <c r="V12" s="136"/>
      <c r="W12" s="136"/>
      <c r="X12" s="160">
        <f t="shared" si="3"/>
        <v>0</v>
      </c>
      <c r="Y12" s="136"/>
      <c r="Z12" s="136"/>
      <c r="AA12" s="138"/>
      <c r="AB12" s="94"/>
      <c r="AC12" s="95"/>
    </row>
    <row r="13" spans="1:29" s="1" customFormat="1" ht="28.5">
      <c r="A13" s="80" t="s">
        <v>465</v>
      </c>
      <c r="B13" s="196"/>
      <c r="C13" s="131" t="s">
        <v>49</v>
      </c>
      <c r="D13" s="3" t="s">
        <v>13</v>
      </c>
      <c r="E13" s="134"/>
      <c r="F13" s="92"/>
      <c r="G13" s="136"/>
      <c r="H13" s="93">
        <f t="shared" si="1"/>
        <v>0</v>
      </c>
      <c r="I13" s="136"/>
      <c r="J13" s="136"/>
      <c r="K13" s="136"/>
      <c r="L13" s="136"/>
      <c r="M13" s="136"/>
      <c r="N13" s="136"/>
      <c r="O13" s="93">
        <f t="shared" si="2"/>
        <v>0</v>
      </c>
      <c r="P13" s="136"/>
      <c r="Q13" s="136"/>
      <c r="R13" s="136"/>
      <c r="S13" s="93">
        <f t="shared" si="4"/>
        <v>0</v>
      </c>
      <c r="T13" s="136"/>
      <c r="U13" s="136"/>
      <c r="V13" s="136"/>
      <c r="W13" s="136"/>
      <c r="X13" s="160">
        <f t="shared" si="3"/>
        <v>0</v>
      </c>
      <c r="Y13" s="136"/>
      <c r="Z13" s="136"/>
      <c r="AA13" s="138"/>
      <c r="AB13" s="94"/>
      <c r="AC13" s="95"/>
    </row>
    <row r="14" spans="1:29" s="1" customFormat="1" ht="28.5">
      <c r="A14" s="80" t="s">
        <v>466</v>
      </c>
      <c r="B14" s="196"/>
      <c r="C14" s="131" t="s">
        <v>51</v>
      </c>
      <c r="D14" s="3" t="s">
        <v>14</v>
      </c>
      <c r="E14" s="134"/>
      <c r="F14" s="92"/>
      <c r="G14" s="136"/>
      <c r="H14" s="93">
        <f t="shared" si="1"/>
        <v>0</v>
      </c>
      <c r="I14" s="136"/>
      <c r="J14" s="136"/>
      <c r="K14" s="136"/>
      <c r="L14" s="136"/>
      <c r="M14" s="136"/>
      <c r="N14" s="136"/>
      <c r="O14" s="93">
        <f t="shared" si="2"/>
        <v>0</v>
      </c>
      <c r="P14" s="136"/>
      <c r="Q14" s="136"/>
      <c r="R14" s="136"/>
      <c r="S14" s="93">
        <f t="shared" si="4"/>
        <v>0</v>
      </c>
      <c r="T14" s="136"/>
      <c r="U14" s="136"/>
      <c r="V14" s="136"/>
      <c r="W14" s="136"/>
      <c r="X14" s="160">
        <f t="shared" si="3"/>
        <v>0</v>
      </c>
      <c r="Y14" s="136"/>
      <c r="Z14" s="136"/>
      <c r="AA14" s="138"/>
      <c r="AB14" s="94"/>
      <c r="AC14" s="95"/>
    </row>
    <row r="15" spans="1:29" s="1" customFormat="1" ht="42.75">
      <c r="A15" s="80" t="s">
        <v>467</v>
      </c>
      <c r="B15" s="196"/>
      <c r="C15" s="131" t="s">
        <v>52</v>
      </c>
      <c r="D15" s="3" t="s">
        <v>15</v>
      </c>
      <c r="E15" s="135"/>
      <c r="F15" s="96"/>
      <c r="G15" s="137"/>
      <c r="H15" s="97">
        <f t="shared" si="1"/>
        <v>0</v>
      </c>
      <c r="I15" s="137"/>
      <c r="J15" s="137"/>
      <c r="K15" s="137"/>
      <c r="L15" s="137"/>
      <c r="M15" s="137"/>
      <c r="N15" s="137"/>
      <c r="O15" s="97">
        <f t="shared" si="2"/>
        <v>0</v>
      </c>
      <c r="P15" s="137"/>
      <c r="Q15" s="137"/>
      <c r="R15" s="137"/>
      <c r="S15" s="97">
        <f t="shared" si="4"/>
        <v>0</v>
      </c>
      <c r="T15" s="137"/>
      <c r="U15" s="137"/>
      <c r="V15" s="137"/>
      <c r="W15" s="137"/>
      <c r="X15" s="161">
        <f t="shared" si="3"/>
        <v>0</v>
      </c>
      <c r="Y15" s="137"/>
      <c r="Z15" s="137"/>
      <c r="AA15" s="139"/>
      <c r="AB15" s="98"/>
      <c r="AC15" s="99"/>
    </row>
    <row r="16" spans="1:29" s="1" customFormat="1">
      <c r="B16" s="196"/>
      <c r="C16" s="81" t="s">
        <v>70</v>
      </c>
      <c r="D16" s="129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65"/>
      <c r="Y16" s="108"/>
      <c r="Z16" s="107"/>
      <c r="AA16" s="107"/>
      <c r="AB16" s="107"/>
      <c r="AC16" s="108"/>
    </row>
    <row r="17" spans="1:29" s="1" customFormat="1" ht="30" customHeight="1">
      <c r="A17" s="80" t="s">
        <v>468</v>
      </c>
      <c r="B17" s="196"/>
      <c r="C17" s="133" t="s">
        <v>37</v>
      </c>
      <c r="D17" s="3" t="s">
        <v>16</v>
      </c>
      <c r="E17" s="125"/>
      <c r="F17" s="109"/>
      <c r="G17" s="110"/>
      <c r="H17" s="111">
        <f t="shared" ref="H17:H18" si="5">E17+G17</f>
        <v>0</v>
      </c>
      <c r="I17" s="112"/>
      <c r="J17" s="112"/>
      <c r="K17" s="112"/>
      <c r="L17" s="112"/>
      <c r="M17" s="112"/>
      <c r="N17" s="113"/>
      <c r="O17" s="114">
        <f t="shared" ref="O17:O18" si="6">SUM(H17,M17:N17)</f>
        <v>0</v>
      </c>
      <c r="P17" s="113"/>
      <c r="Q17" s="113"/>
      <c r="R17" s="113"/>
      <c r="S17" s="111">
        <f t="shared" ref="S17:S18" si="7">SUM(O17:Q17)</f>
        <v>0</v>
      </c>
      <c r="T17" s="115"/>
      <c r="U17" s="115"/>
      <c r="V17" s="115"/>
      <c r="W17" s="115"/>
      <c r="X17" s="162">
        <f>S17</f>
        <v>0</v>
      </c>
      <c r="Y17" s="116"/>
      <c r="Z17" s="113"/>
      <c r="AA17" s="117"/>
      <c r="AB17" s="117"/>
      <c r="AC17" s="153"/>
    </row>
    <row r="18" spans="1:29" s="1" customFormat="1" ht="28.5">
      <c r="A18" s="80" t="s">
        <v>469</v>
      </c>
      <c r="B18" s="196"/>
      <c r="C18" s="133" t="s">
        <v>38</v>
      </c>
      <c r="D18" s="3" t="s">
        <v>17</v>
      </c>
      <c r="E18" s="126"/>
      <c r="F18" s="118"/>
      <c r="G18" s="119"/>
      <c r="H18" s="120">
        <f t="shared" si="5"/>
        <v>0</v>
      </c>
      <c r="I18" s="112"/>
      <c r="J18" s="112"/>
      <c r="K18" s="112"/>
      <c r="L18" s="112"/>
      <c r="M18" s="112"/>
      <c r="N18" s="121"/>
      <c r="O18" s="122">
        <f t="shared" si="6"/>
        <v>0</v>
      </c>
      <c r="P18" s="121"/>
      <c r="Q18" s="121"/>
      <c r="R18" s="121"/>
      <c r="S18" s="120">
        <f t="shared" si="7"/>
        <v>0</v>
      </c>
      <c r="T18" s="119"/>
      <c r="U18" s="119"/>
      <c r="V18" s="119"/>
      <c r="W18" s="119"/>
      <c r="X18" s="161">
        <f>S18-T18-(0.8*U18)-(0.5*V18)</f>
        <v>0</v>
      </c>
      <c r="Y18" s="121"/>
      <c r="Z18" s="121"/>
      <c r="AA18" s="123"/>
      <c r="AB18" s="155"/>
      <c r="AC18" s="154"/>
    </row>
    <row r="19" spans="1:29" s="1" customFormat="1">
      <c r="B19" s="196"/>
      <c r="C19" s="81" t="s">
        <v>71</v>
      </c>
      <c r="D19" s="128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65"/>
      <c r="Y19" s="108"/>
      <c r="Z19" s="107"/>
      <c r="AA19" s="107"/>
      <c r="AB19" s="107"/>
      <c r="AC19" s="108"/>
    </row>
    <row r="20" spans="1:29" s="1" customFormat="1" ht="24.75" customHeight="1">
      <c r="A20" s="80" t="s">
        <v>470</v>
      </c>
      <c r="B20" s="196"/>
      <c r="C20" s="133" t="s">
        <v>30</v>
      </c>
      <c r="D20" s="3" t="s">
        <v>18</v>
      </c>
      <c r="E20" s="142"/>
      <c r="F20" s="90"/>
      <c r="G20" s="140"/>
      <c r="H20" s="91">
        <f t="shared" ref="H20:H24" si="8">E20+G20</f>
        <v>0</v>
      </c>
      <c r="I20" s="140"/>
      <c r="J20" s="140"/>
      <c r="K20" s="140"/>
      <c r="L20" s="140"/>
      <c r="M20" s="140"/>
      <c r="N20" s="140"/>
      <c r="O20" s="91">
        <f t="shared" ref="O20:O24" si="9">SUM(H20,M20:N20)</f>
        <v>0</v>
      </c>
      <c r="P20" s="140"/>
      <c r="Q20" s="140"/>
      <c r="R20" s="140"/>
      <c r="S20" s="91">
        <f t="shared" ref="S20:S24" si="10">SUM(O20:Q20)</f>
        <v>0</v>
      </c>
      <c r="T20" s="101"/>
      <c r="U20" s="101"/>
      <c r="V20" s="101"/>
      <c r="W20" s="101"/>
      <c r="X20" s="163">
        <f>S20</f>
        <v>0</v>
      </c>
      <c r="Y20" s="140"/>
      <c r="Z20" s="140"/>
      <c r="AA20" s="150"/>
      <c r="AB20" s="90"/>
      <c r="AC20" s="100"/>
    </row>
    <row r="21" spans="1:29" s="1" customFormat="1" ht="24.75" customHeight="1">
      <c r="A21" s="80" t="s">
        <v>471</v>
      </c>
      <c r="B21" s="196"/>
      <c r="C21" s="133" t="s">
        <v>62</v>
      </c>
      <c r="D21" s="3" t="s">
        <v>19</v>
      </c>
      <c r="E21" s="134"/>
      <c r="F21" s="92"/>
      <c r="G21" s="136"/>
      <c r="H21" s="92"/>
      <c r="I21" s="94"/>
      <c r="J21" s="94"/>
      <c r="K21" s="94"/>
      <c r="L21" s="94"/>
      <c r="M21" s="94"/>
      <c r="N21" s="94"/>
      <c r="O21" s="102"/>
      <c r="P21" s="94"/>
      <c r="Q21" s="94"/>
      <c r="R21" s="94"/>
      <c r="S21" s="94"/>
      <c r="T21" s="94"/>
      <c r="U21" s="94"/>
      <c r="V21" s="94"/>
      <c r="W21" s="94"/>
      <c r="X21" s="164">
        <f>E21+G21</f>
        <v>0</v>
      </c>
      <c r="Y21" s="94"/>
      <c r="Z21" s="94"/>
      <c r="AA21" s="92"/>
      <c r="AB21" s="92"/>
      <c r="AC21" s="95"/>
    </row>
    <row r="22" spans="1:29" s="1" customFormat="1" ht="24.75" customHeight="1">
      <c r="A22" s="80" t="s">
        <v>472</v>
      </c>
      <c r="B22" s="196"/>
      <c r="C22" s="133" t="s">
        <v>31</v>
      </c>
      <c r="D22" s="3" t="s">
        <v>0</v>
      </c>
      <c r="E22" s="134"/>
      <c r="F22" s="92"/>
      <c r="G22" s="136"/>
      <c r="H22" s="93">
        <f t="shared" si="8"/>
        <v>0</v>
      </c>
      <c r="I22" s="136"/>
      <c r="J22" s="136"/>
      <c r="K22" s="136"/>
      <c r="L22" s="136"/>
      <c r="M22" s="136"/>
      <c r="N22" s="136"/>
      <c r="O22" s="93">
        <f t="shared" si="9"/>
        <v>0</v>
      </c>
      <c r="P22" s="136"/>
      <c r="Q22" s="136"/>
      <c r="R22" s="136"/>
      <c r="S22" s="93">
        <f t="shared" si="10"/>
        <v>0</v>
      </c>
      <c r="T22" s="94"/>
      <c r="U22" s="94"/>
      <c r="V22" s="94"/>
      <c r="W22" s="94"/>
      <c r="X22" s="160">
        <f>S22</f>
        <v>0</v>
      </c>
      <c r="Y22" s="136"/>
      <c r="Z22" s="136"/>
      <c r="AA22" s="149"/>
      <c r="AB22" s="92"/>
      <c r="AC22" s="95"/>
    </row>
    <row r="23" spans="1:29" s="1" customFormat="1" ht="24.75" customHeight="1">
      <c r="A23" s="80" t="s">
        <v>473</v>
      </c>
      <c r="B23" s="196"/>
      <c r="C23" s="133" t="s">
        <v>62</v>
      </c>
      <c r="D23" s="3" t="s">
        <v>1</v>
      </c>
      <c r="E23" s="134"/>
      <c r="F23" s="92"/>
      <c r="G23" s="136"/>
      <c r="H23" s="92"/>
      <c r="I23" s="94"/>
      <c r="J23" s="94"/>
      <c r="K23" s="94"/>
      <c r="L23" s="94"/>
      <c r="M23" s="94"/>
      <c r="N23" s="94"/>
      <c r="O23" s="102"/>
      <c r="P23" s="94"/>
      <c r="Q23" s="94"/>
      <c r="R23" s="94"/>
      <c r="S23" s="94"/>
      <c r="T23" s="94"/>
      <c r="U23" s="94"/>
      <c r="V23" s="94"/>
      <c r="W23" s="94"/>
      <c r="X23" s="160">
        <f>E23+G23</f>
        <v>0</v>
      </c>
      <c r="Y23" s="94"/>
      <c r="Z23" s="94"/>
      <c r="AA23" s="92"/>
      <c r="AB23" s="92"/>
      <c r="AC23" s="95"/>
    </row>
    <row r="24" spans="1:29" s="1" customFormat="1" ht="24.75" customHeight="1">
      <c r="A24" s="80" t="s">
        <v>474</v>
      </c>
      <c r="B24" s="196"/>
      <c r="C24" s="133" t="s">
        <v>32</v>
      </c>
      <c r="D24" s="3" t="s">
        <v>2</v>
      </c>
      <c r="E24" s="135"/>
      <c r="F24" s="96"/>
      <c r="G24" s="137"/>
      <c r="H24" s="97">
        <f t="shared" si="8"/>
        <v>0</v>
      </c>
      <c r="I24" s="137"/>
      <c r="J24" s="137"/>
      <c r="K24" s="137"/>
      <c r="L24" s="137"/>
      <c r="M24" s="137"/>
      <c r="N24" s="137"/>
      <c r="O24" s="97">
        <f t="shared" si="9"/>
        <v>0</v>
      </c>
      <c r="P24" s="137"/>
      <c r="Q24" s="137"/>
      <c r="R24" s="137"/>
      <c r="S24" s="97">
        <f t="shared" si="10"/>
        <v>0</v>
      </c>
      <c r="T24" s="98"/>
      <c r="U24" s="98"/>
      <c r="V24" s="98"/>
      <c r="W24" s="98"/>
      <c r="X24" s="161">
        <f>S24</f>
        <v>0</v>
      </c>
      <c r="Y24" s="137"/>
      <c r="Z24" s="137"/>
      <c r="AA24" s="148"/>
      <c r="AB24" s="96"/>
      <c r="AC24" s="99"/>
    </row>
    <row r="25" spans="1:29" s="1" customFormat="1">
      <c r="B25" s="196"/>
      <c r="C25" s="81" t="s">
        <v>72</v>
      </c>
      <c r="D25" s="128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65"/>
      <c r="Y25" s="108"/>
      <c r="Z25" s="107"/>
      <c r="AA25" s="107"/>
      <c r="AB25" s="107"/>
      <c r="AC25" s="108"/>
    </row>
    <row r="26" spans="1:29" s="1" customFormat="1" ht="25.5" customHeight="1">
      <c r="A26" s="80" t="s">
        <v>475</v>
      </c>
      <c r="B26" s="196"/>
      <c r="C26" s="133">
        <v>0</v>
      </c>
      <c r="D26" s="3" t="s">
        <v>3</v>
      </c>
      <c r="E26" s="142"/>
      <c r="F26" s="101"/>
      <c r="G26" s="140"/>
      <c r="H26" s="91">
        <f t="shared" ref="H26:H39" si="11">E26+G26</f>
        <v>0</v>
      </c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40"/>
      <c r="T26" s="140"/>
      <c r="U26" s="140"/>
      <c r="V26" s="140"/>
      <c r="W26" s="140"/>
      <c r="X26" s="163">
        <f t="shared" ref="X26:X40" si="12">S26-T26-(0.8*U26)-(0.5*V26)</f>
        <v>0</v>
      </c>
      <c r="Y26" s="140"/>
      <c r="Z26" s="91">
        <f>$X$26*0</f>
        <v>0</v>
      </c>
      <c r="AA26" s="166"/>
      <c r="AB26" s="140"/>
      <c r="AC26" s="141"/>
    </row>
    <row r="27" spans="1:29" s="1" customFormat="1" ht="25.5" customHeight="1">
      <c r="A27" s="80" t="s">
        <v>476</v>
      </c>
      <c r="B27" s="196"/>
      <c r="C27" s="133">
        <v>0.02</v>
      </c>
      <c r="D27" s="3" t="s">
        <v>4</v>
      </c>
      <c r="E27" s="134"/>
      <c r="F27" s="94"/>
      <c r="G27" s="136"/>
      <c r="H27" s="93">
        <f t="shared" si="11"/>
        <v>0</v>
      </c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136"/>
      <c r="T27" s="136"/>
      <c r="U27" s="136"/>
      <c r="V27" s="136"/>
      <c r="W27" s="136"/>
      <c r="X27" s="160">
        <f t="shared" si="12"/>
        <v>0</v>
      </c>
      <c r="Y27" s="136"/>
      <c r="Z27" s="93">
        <f>$X$27*0.02</f>
        <v>0</v>
      </c>
      <c r="AA27" s="167"/>
      <c r="AB27" s="136"/>
      <c r="AC27" s="147"/>
    </row>
    <row r="28" spans="1:29" s="1" customFormat="1" ht="25.5" customHeight="1">
      <c r="A28" s="80" t="s">
        <v>477</v>
      </c>
      <c r="B28" s="196"/>
      <c r="C28" s="133">
        <v>0.04</v>
      </c>
      <c r="D28" s="3" t="s">
        <v>5</v>
      </c>
      <c r="E28" s="134"/>
      <c r="F28" s="94"/>
      <c r="G28" s="136"/>
      <c r="H28" s="93">
        <f t="shared" si="11"/>
        <v>0</v>
      </c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136"/>
      <c r="T28" s="136"/>
      <c r="U28" s="136"/>
      <c r="V28" s="136"/>
      <c r="W28" s="136"/>
      <c r="X28" s="160">
        <f t="shared" si="12"/>
        <v>0</v>
      </c>
      <c r="Y28" s="136"/>
      <c r="Z28" s="93">
        <f>$X$28*0.04</f>
        <v>0</v>
      </c>
      <c r="AA28" s="168"/>
      <c r="AB28" s="136"/>
      <c r="AC28" s="147"/>
    </row>
    <row r="29" spans="1:29" s="1" customFormat="1" ht="25.5" customHeight="1">
      <c r="A29" s="80" t="s">
        <v>478</v>
      </c>
      <c r="B29" s="196"/>
      <c r="C29" s="133">
        <v>0.1</v>
      </c>
      <c r="D29" s="3" t="s">
        <v>6</v>
      </c>
      <c r="E29" s="134"/>
      <c r="F29" s="94"/>
      <c r="G29" s="136"/>
      <c r="H29" s="93">
        <f t="shared" si="11"/>
        <v>0</v>
      </c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136"/>
      <c r="T29" s="136"/>
      <c r="U29" s="136"/>
      <c r="V29" s="136"/>
      <c r="W29" s="136"/>
      <c r="X29" s="160">
        <f t="shared" si="12"/>
        <v>0</v>
      </c>
      <c r="Y29" s="136"/>
      <c r="Z29" s="93">
        <f>$X$29*0.1</f>
        <v>0</v>
      </c>
      <c r="AA29" s="167"/>
      <c r="AB29" s="136"/>
      <c r="AC29" s="147"/>
    </row>
    <row r="30" spans="1:29" s="1" customFormat="1" ht="25.5" customHeight="1">
      <c r="A30" s="80" t="s">
        <v>479</v>
      </c>
      <c r="B30" s="196"/>
      <c r="C30" s="133">
        <v>0.2</v>
      </c>
      <c r="D30" s="3" t="s">
        <v>7</v>
      </c>
      <c r="E30" s="134"/>
      <c r="F30" s="94"/>
      <c r="G30" s="136"/>
      <c r="H30" s="93">
        <f t="shared" si="11"/>
        <v>0</v>
      </c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136"/>
      <c r="T30" s="136"/>
      <c r="U30" s="136"/>
      <c r="V30" s="136"/>
      <c r="W30" s="136"/>
      <c r="X30" s="160">
        <f t="shared" si="12"/>
        <v>0</v>
      </c>
      <c r="Y30" s="136"/>
      <c r="Z30" s="93">
        <f>$X$30*0.2</f>
        <v>0</v>
      </c>
      <c r="AA30" s="167"/>
      <c r="AB30" s="136"/>
      <c r="AC30" s="147"/>
    </row>
    <row r="31" spans="1:29" s="1" customFormat="1" ht="25.5" customHeight="1">
      <c r="A31" s="80" t="s">
        <v>480</v>
      </c>
      <c r="B31" s="196"/>
      <c r="C31" s="133">
        <v>0.35</v>
      </c>
      <c r="D31" s="3" t="s">
        <v>20</v>
      </c>
      <c r="E31" s="134"/>
      <c r="F31" s="94"/>
      <c r="G31" s="136"/>
      <c r="H31" s="93">
        <f t="shared" si="11"/>
        <v>0</v>
      </c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136"/>
      <c r="T31" s="136"/>
      <c r="U31" s="136"/>
      <c r="V31" s="136"/>
      <c r="W31" s="136"/>
      <c r="X31" s="160">
        <f t="shared" si="12"/>
        <v>0</v>
      </c>
      <c r="Y31" s="136"/>
      <c r="Z31" s="93">
        <f>$X$31*0.35</f>
        <v>0</v>
      </c>
      <c r="AA31" s="167"/>
      <c r="AB31" s="136"/>
      <c r="AC31" s="147"/>
    </row>
    <row r="32" spans="1:29" s="1" customFormat="1" ht="25.5" customHeight="1">
      <c r="A32" s="80" t="s">
        <v>481</v>
      </c>
      <c r="B32" s="196"/>
      <c r="C32" s="133">
        <v>0.5</v>
      </c>
      <c r="D32" s="3" t="s">
        <v>8</v>
      </c>
      <c r="E32" s="134"/>
      <c r="F32" s="94"/>
      <c r="G32" s="136"/>
      <c r="H32" s="93">
        <f t="shared" si="11"/>
        <v>0</v>
      </c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136"/>
      <c r="T32" s="136"/>
      <c r="U32" s="136"/>
      <c r="V32" s="136"/>
      <c r="W32" s="136"/>
      <c r="X32" s="160">
        <f t="shared" si="12"/>
        <v>0</v>
      </c>
      <c r="Y32" s="136"/>
      <c r="Z32" s="93">
        <f>$X$32*0.5</f>
        <v>0</v>
      </c>
      <c r="AA32" s="167"/>
      <c r="AB32" s="136"/>
      <c r="AC32" s="147"/>
    </row>
    <row r="33" spans="1:29" s="1" customFormat="1" ht="25.5" customHeight="1">
      <c r="A33" s="80" t="s">
        <v>482</v>
      </c>
      <c r="B33" s="196"/>
      <c r="C33" s="133">
        <v>0.7</v>
      </c>
      <c r="D33" s="3" t="s">
        <v>9</v>
      </c>
      <c r="E33" s="127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136"/>
      <c r="T33" s="136"/>
      <c r="U33" s="136"/>
      <c r="V33" s="136"/>
      <c r="W33" s="136"/>
      <c r="X33" s="160">
        <f t="shared" si="12"/>
        <v>0</v>
      </c>
      <c r="Y33" s="136"/>
      <c r="Z33" s="93">
        <f>$X$33*0.7</f>
        <v>0</v>
      </c>
      <c r="AA33" s="169"/>
      <c r="AB33" s="136"/>
      <c r="AC33" s="147"/>
    </row>
    <row r="34" spans="1:29" s="1" customFormat="1" ht="25.5" customHeight="1">
      <c r="A34" s="80" t="s">
        <v>483</v>
      </c>
      <c r="B34" s="196"/>
      <c r="C34" s="133">
        <v>0.75</v>
      </c>
      <c r="D34" s="3" t="s">
        <v>21</v>
      </c>
      <c r="E34" s="134"/>
      <c r="F34" s="94"/>
      <c r="G34" s="136"/>
      <c r="H34" s="93">
        <f t="shared" si="11"/>
        <v>0</v>
      </c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136"/>
      <c r="T34" s="136"/>
      <c r="U34" s="136"/>
      <c r="V34" s="136"/>
      <c r="W34" s="136"/>
      <c r="X34" s="160">
        <f t="shared" si="12"/>
        <v>0</v>
      </c>
      <c r="Y34" s="136"/>
      <c r="Z34" s="93">
        <f>$X$34*0.75</f>
        <v>0</v>
      </c>
      <c r="AA34" s="169"/>
      <c r="AB34" s="136"/>
      <c r="AC34" s="147"/>
    </row>
    <row r="35" spans="1:29" s="1" customFormat="1" ht="25.5" customHeight="1">
      <c r="A35" s="80" t="s">
        <v>484</v>
      </c>
      <c r="B35" s="196"/>
      <c r="C35" s="133">
        <v>1</v>
      </c>
      <c r="D35" s="3" t="s">
        <v>22</v>
      </c>
      <c r="E35" s="134"/>
      <c r="F35" s="94"/>
      <c r="G35" s="136"/>
      <c r="H35" s="93">
        <f t="shared" si="11"/>
        <v>0</v>
      </c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136"/>
      <c r="T35" s="136"/>
      <c r="U35" s="136"/>
      <c r="V35" s="136"/>
      <c r="W35" s="136"/>
      <c r="X35" s="160">
        <f t="shared" si="12"/>
        <v>0</v>
      </c>
      <c r="Y35" s="136"/>
      <c r="Z35" s="93">
        <f>$X$35*1</f>
        <v>0</v>
      </c>
      <c r="AA35" s="169"/>
      <c r="AB35" s="136"/>
      <c r="AC35" s="147"/>
    </row>
    <row r="36" spans="1:29" s="1" customFormat="1" ht="25.5" customHeight="1">
      <c r="A36" s="80" t="s">
        <v>485</v>
      </c>
      <c r="B36" s="196"/>
      <c r="C36" s="133">
        <v>1.5</v>
      </c>
      <c r="D36" s="3" t="s">
        <v>23</v>
      </c>
      <c r="E36" s="134"/>
      <c r="F36" s="94"/>
      <c r="G36" s="136"/>
      <c r="H36" s="93">
        <f t="shared" si="11"/>
        <v>0</v>
      </c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136"/>
      <c r="T36" s="136"/>
      <c r="U36" s="136"/>
      <c r="V36" s="136"/>
      <c r="W36" s="136"/>
      <c r="X36" s="160">
        <f t="shared" si="12"/>
        <v>0</v>
      </c>
      <c r="Y36" s="136"/>
      <c r="Z36" s="93">
        <f>$X$36*1.5</f>
        <v>0</v>
      </c>
      <c r="AA36" s="169"/>
      <c r="AB36" s="136"/>
      <c r="AC36" s="147"/>
    </row>
    <row r="37" spans="1:29" s="1" customFormat="1" ht="25.5" customHeight="1">
      <c r="A37" s="80" t="s">
        <v>486</v>
      </c>
      <c r="B37" s="196"/>
      <c r="C37" s="133">
        <v>2.5</v>
      </c>
      <c r="D37" s="3" t="s">
        <v>24</v>
      </c>
      <c r="E37" s="134"/>
      <c r="F37" s="94"/>
      <c r="G37" s="136"/>
      <c r="H37" s="93">
        <f t="shared" si="11"/>
        <v>0</v>
      </c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136"/>
      <c r="T37" s="136"/>
      <c r="U37" s="136"/>
      <c r="V37" s="136"/>
      <c r="W37" s="136"/>
      <c r="X37" s="160">
        <f t="shared" si="12"/>
        <v>0</v>
      </c>
      <c r="Y37" s="136"/>
      <c r="Z37" s="93">
        <f>$X$37*2.5</f>
        <v>0</v>
      </c>
      <c r="AA37" s="169"/>
      <c r="AB37" s="136"/>
      <c r="AC37" s="147"/>
    </row>
    <row r="38" spans="1:29" s="1" customFormat="1" ht="25.5" customHeight="1">
      <c r="A38" s="80" t="s">
        <v>487</v>
      </c>
      <c r="B38" s="196"/>
      <c r="C38" s="133">
        <v>3.7</v>
      </c>
      <c r="D38" s="3" t="s">
        <v>25</v>
      </c>
      <c r="E38" s="134"/>
      <c r="F38" s="94"/>
      <c r="G38" s="136"/>
      <c r="H38" s="93">
        <f t="shared" si="11"/>
        <v>0</v>
      </c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136"/>
      <c r="T38" s="136"/>
      <c r="U38" s="136"/>
      <c r="V38" s="136"/>
      <c r="W38" s="136"/>
      <c r="X38" s="160">
        <f t="shared" si="12"/>
        <v>0</v>
      </c>
      <c r="Y38" s="136"/>
      <c r="Z38" s="93">
        <f>$X$38*3.7</f>
        <v>0</v>
      </c>
      <c r="AA38" s="168"/>
      <c r="AB38" s="136"/>
      <c r="AC38" s="147"/>
    </row>
    <row r="39" spans="1:29" s="1" customFormat="1" ht="25.5" customHeight="1">
      <c r="A39" s="80" t="s">
        <v>488</v>
      </c>
      <c r="B39" s="196"/>
      <c r="C39" s="133">
        <v>12.5</v>
      </c>
      <c r="D39" s="3" t="s">
        <v>26</v>
      </c>
      <c r="E39" s="134"/>
      <c r="F39" s="94"/>
      <c r="G39" s="136"/>
      <c r="H39" s="93">
        <f t="shared" si="11"/>
        <v>0</v>
      </c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136"/>
      <c r="T39" s="136"/>
      <c r="U39" s="136"/>
      <c r="V39" s="136"/>
      <c r="W39" s="136"/>
      <c r="X39" s="160">
        <f t="shared" si="12"/>
        <v>0</v>
      </c>
      <c r="Y39" s="136"/>
      <c r="Z39" s="93">
        <f>$X$39*12.5</f>
        <v>0</v>
      </c>
      <c r="AA39" s="169"/>
      <c r="AB39" s="136"/>
      <c r="AC39" s="147"/>
    </row>
    <row r="40" spans="1:29" s="1" customFormat="1" ht="27.75" customHeight="1">
      <c r="A40" s="80" t="s">
        <v>489</v>
      </c>
      <c r="B40" s="196"/>
      <c r="C40" s="133" t="s">
        <v>47</v>
      </c>
      <c r="D40" s="3" t="s">
        <v>27</v>
      </c>
      <c r="E40" s="134"/>
      <c r="F40" s="94"/>
      <c r="G40" s="136"/>
      <c r="H40" s="93">
        <f>E40+G40</f>
        <v>0</v>
      </c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136"/>
      <c r="T40" s="136"/>
      <c r="U40" s="136"/>
      <c r="V40" s="136"/>
      <c r="W40" s="136"/>
      <c r="X40" s="160">
        <f t="shared" si="12"/>
        <v>0</v>
      </c>
      <c r="Y40" s="136"/>
      <c r="Z40" s="136"/>
      <c r="AA40" s="136"/>
      <c r="AB40" s="136"/>
      <c r="AC40" s="147"/>
    </row>
    <row r="41" spans="1:29" s="1" customFormat="1" ht="27.75" customHeight="1">
      <c r="A41" s="80" t="s">
        <v>490</v>
      </c>
      <c r="B41" s="196"/>
      <c r="C41" s="133" t="s">
        <v>97</v>
      </c>
      <c r="D41" s="3" t="s">
        <v>98</v>
      </c>
      <c r="E41" s="143"/>
      <c r="F41" s="103"/>
      <c r="G41" s="145"/>
      <c r="H41" s="93">
        <f t="shared" ref="H41:H44" si="13">E41+G41</f>
        <v>0</v>
      </c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36"/>
      <c r="T41" s="145"/>
      <c r="U41" s="145"/>
      <c r="V41" s="145"/>
      <c r="W41" s="145"/>
      <c r="X41" s="145"/>
      <c r="Y41" s="145"/>
      <c r="Z41" s="145"/>
      <c r="AA41" s="145"/>
      <c r="AB41" s="103"/>
      <c r="AC41" s="95"/>
    </row>
    <row r="42" spans="1:29" s="1" customFormat="1" ht="27.75" customHeight="1">
      <c r="A42" s="80" t="s">
        <v>491</v>
      </c>
      <c r="B42" s="196"/>
      <c r="C42" s="133" t="s">
        <v>102</v>
      </c>
      <c r="D42" s="3" t="s">
        <v>103</v>
      </c>
      <c r="E42" s="143"/>
      <c r="F42" s="103"/>
      <c r="G42" s="145"/>
      <c r="H42" s="93">
        <f t="shared" si="13"/>
        <v>0</v>
      </c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36"/>
      <c r="T42" s="145"/>
      <c r="U42" s="145"/>
      <c r="V42" s="145"/>
      <c r="W42" s="145"/>
      <c r="X42" s="145"/>
      <c r="Y42" s="145"/>
      <c r="Z42" s="145"/>
      <c r="AA42" s="103"/>
      <c r="AB42" s="103"/>
      <c r="AC42" s="95"/>
    </row>
    <row r="43" spans="1:29" s="1" customFormat="1" ht="27.75" customHeight="1">
      <c r="A43" s="80" t="s">
        <v>492</v>
      </c>
      <c r="B43" s="196"/>
      <c r="C43" s="133" t="s">
        <v>99</v>
      </c>
      <c r="D43" s="3" t="s">
        <v>100</v>
      </c>
      <c r="E43" s="143"/>
      <c r="F43" s="103"/>
      <c r="G43" s="145"/>
      <c r="H43" s="93">
        <f t="shared" si="13"/>
        <v>0</v>
      </c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36"/>
      <c r="T43" s="145"/>
      <c r="U43" s="145"/>
      <c r="V43" s="145"/>
      <c r="W43" s="145"/>
      <c r="X43" s="145"/>
      <c r="Y43" s="145"/>
      <c r="Z43" s="145"/>
      <c r="AA43" s="145"/>
      <c r="AB43" s="103"/>
      <c r="AC43" s="95"/>
    </row>
    <row r="44" spans="1:29" s="1" customFormat="1" ht="27.75" customHeight="1" thickBot="1">
      <c r="A44" s="80" t="s">
        <v>493</v>
      </c>
      <c r="B44" s="197"/>
      <c r="C44" s="133" t="s">
        <v>104</v>
      </c>
      <c r="D44" s="3" t="s">
        <v>105</v>
      </c>
      <c r="E44" s="144"/>
      <c r="F44" s="104"/>
      <c r="G44" s="146"/>
      <c r="H44" s="105">
        <f t="shared" si="13"/>
        <v>0</v>
      </c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70"/>
      <c r="T44" s="146"/>
      <c r="U44" s="146"/>
      <c r="V44" s="146"/>
      <c r="W44" s="146"/>
      <c r="X44" s="146"/>
      <c r="Y44" s="146"/>
      <c r="Z44" s="146"/>
      <c r="AA44" s="104"/>
      <c r="AB44" s="104"/>
      <c r="AC44" s="106"/>
    </row>
  </sheetData>
  <sheetProtection password="D86F" sheet="1" objects="1" scenarios="1"/>
  <mergeCells count="26">
    <mergeCell ref="B10:B44"/>
    <mergeCell ref="G6:G8"/>
    <mergeCell ref="H6:H8"/>
    <mergeCell ref="O6:O8"/>
    <mergeCell ref="X6:X8"/>
    <mergeCell ref="T6:W6"/>
    <mergeCell ref="S6:S8"/>
    <mergeCell ref="M7:N7"/>
    <mergeCell ref="I6:N6"/>
    <mergeCell ref="Q7:R7"/>
    <mergeCell ref="P6:R6"/>
    <mergeCell ref="K7:L7"/>
    <mergeCell ref="AB7:AB8"/>
    <mergeCell ref="AC7:AC8"/>
    <mergeCell ref="B2:AC2"/>
    <mergeCell ref="Z6:Z8"/>
    <mergeCell ref="AA6:AA8"/>
    <mergeCell ref="F7:F8"/>
    <mergeCell ref="P7:P8"/>
    <mergeCell ref="T7:T8"/>
    <mergeCell ref="U7:U8"/>
    <mergeCell ref="V7:V8"/>
    <mergeCell ref="W7:W8"/>
    <mergeCell ref="E5:AC5"/>
    <mergeCell ref="E6:F6"/>
    <mergeCell ref="I7:J7"/>
  </mergeCells>
  <conditionalFormatting sqref="C17:C18">
    <cfRule type="cellIs" dxfId="23" priority="2" stopIfTrue="1" operator="equal">
      <formula>#REF!</formula>
    </cfRule>
  </conditionalFormatting>
  <conditionalFormatting sqref="C20:C24 C26:C44">
    <cfRule type="cellIs" dxfId="22" priority="1" stopIfTrue="1" operator="equal">
      <formula>#REF!</formula>
    </cfRule>
  </conditionalFormatting>
  <dataValidations count="22">
    <dataValidation type="decimal" operator="greaterThanOrEqual" allowBlank="1" showInputMessage="1" showErrorMessage="1" error="Value must be greater than or equal to r70c20" sqref="E17">
      <formula1>F17</formula1>
    </dataValidation>
    <dataValidation type="decimal" operator="lessThanOrEqual" allowBlank="1" showInputMessage="1" showErrorMessage="1" error="A negative figure is to be reported" prompt="A negative figure is to be reported" sqref="G17:G18 I17:M18">
      <formula1>0</formula1>
    </dataValidation>
    <dataValidation type="decimal" operator="greaterThanOrEqual" allowBlank="1" showInputMessage="1" showErrorMessage="1" error="A positive figure is to be reported" prompt="A positive figure is to be reported" sqref="N17:N18">
      <formula1>0</formula1>
    </dataValidation>
    <dataValidation type="decimal" operator="lessThanOrEqual" allowBlank="1" showInputMessage="1" showErrorMessage="1" error="A negative figure is to be reported " prompt="A negative figure is to be reported" sqref="Q17:Q18">
      <formula1>0</formula1>
    </dataValidation>
    <dataValidation allowBlank="1" showInputMessage="1" showErrorMessage="1" prompt="If there is no SME-supporting factor, then cell AA39 must be equal to cell Z39" sqref="AA39"/>
    <dataValidation allowBlank="1" showInputMessage="1" showErrorMessage="1" prompt="If there is no SME-supporting factor, then cell AA38 must be equal to cell Z38" sqref="AA38"/>
    <dataValidation allowBlank="1" showInputMessage="1" showErrorMessage="1" prompt="If there is no SME-supporting factor, then cell AA37 must be equal to cell Z37" sqref="AA37"/>
    <dataValidation allowBlank="1" showInputMessage="1" showErrorMessage="1" prompt="If there is no SME-supporting factor, then cell AA36 must be equal to cell Z36" sqref="AA36"/>
    <dataValidation allowBlank="1" showInputMessage="1" showErrorMessage="1" prompt="If there is no SME-supporting factor, then cell AA35 must be equal to cell Z35" sqref="AA35"/>
    <dataValidation allowBlank="1" showInputMessage="1" showErrorMessage="1" prompt="If there is no SME-supporting factor, then cell AA34 must be equal to cell Z34" sqref="AA34"/>
    <dataValidation allowBlank="1" showInputMessage="1" showErrorMessage="1" prompt="If there is no SME-supporting factor, then cell AA33 must be equal to cell Z33" sqref="AA33"/>
    <dataValidation allowBlank="1" showInputMessage="1" showErrorMessage="1" prompt="If there is no SME-supporting factor, then cell AA32 must be equal to cell Z32" sqref="AA32"/>
    <dataValidation allowBlank="1" showInputMessage="1" showErrorMessage="1" prompt="If there is no SME-supporting factor, then cell AA31 must be equal to cell Z31_x000a_" sqref="AA31"/>
    <dataValidation allowBlank="1" showInputMessage="1" showErrorMessage="1" prompt="If there is no SME-supporting factor, then cell AA30 must be equal to cell Z30" sqref="AA30"/>
    <dataValidation allowBlank="1" showInputMessage="1" showErrorMessage="1" prompt="If there is no SME-supporting factor, then cell AA29 must be equal to cell Z29" sqref="AA29"/>
    <dataValidation allowBlank="1" showInputMessage="1" showErrorMessage="1" prompt="If there is no SME-supporting factor, then cell AA28 must be equal to cell Z28_x000a_" sqref="AA28"/>
    <dataValidation allowBlank="1" showInputMessage="1" showErrorMessage="1" prompt="If there is no SME-supporting factor, then cell AA27 must be equal to cell Z27" sqref="AA27"/>
    <dataValidation allowBlank="1" showInputMessage="1" showErrorMessage="1" prompt="If there is no SME-supporting factor, then cell AA26 must be equal to cell Z26" sqref="AA26"/>
    <dataValidation allowBlank="1" showInputMessage="1" showErrorMessage="1" prompt="If there is no SME-supporting factor, then cell AA40 must be equal to cell Z40" sqref="AA40"/>
    <dataValidation type="decimal" operator="lessThanOrEqual" allowBlank="1" showInputMessage="1" showErrorMessage="1" error="Value must less than or equal to r70c10" sqref="F17">
      <formula1>E17</formula1>
    </dataValidation>
    <dataValidation type="decimal" operator="greaterThanOrEqual" allowBlank="1" showInputMessage="1" showErrorMessage="1" error="Value must be greater than or equal to r80c20" sqref="E18">
      <formula1>F18</formula1>
    </dataValidation>
    <dataValidation type="decimal" operator="lessThanOrEqual" allowBlank="1" showInputMessage="1" showErrorMessage="1" error="Value must less than or equal to r80c10" sqref="F18">
      <formula1>E18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12">
    <outlinePr summaryBelow="0" summaryRight="0"/>
  </sheetPr>
  <dimension ref="A2:AC44"/>
  <sheetViews>
    <sheetView topLeftCell="L1" zoomScale="50" zoomScaleNormal="50" workbookViewId="0">
      <selection activeCell="Y12" sqref="Y12"/>
    </sheetView>
  </sheetViews>
  <sheetFormatPr defaultColWidth="9.140625" defaultRowHeight="15"/>
  <cols>
    <col min="1" max="1" width="2.85546875" customWidth="1"/>
    <col min="2" max="2" width="5.7109375" customWidth="1"/>
    <col min="3" max="3" width="60.7109375" customWidth="1"/>
    <col min="4" max="4" width="4" bestFit="1" customWidth="1"/>
    <col min="5" max="24" width="20.7109375" customWidth="1"/>
    <col min="25" max="25" width="20.7109375" style="1" customWidth="1"/>
    <col min="26" max="29" width="20.7109375" customWidth="1"/>
  </cols>
  <sheetData>
    <row r="2" spans="1:29">
      <c r="B2" s="183" t="s">
        <v>106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5"/>
    </row>
    <row r="4" spans="1:29">
      <c r="A4" s="151" t="s">
        <v>430</v>
      </c>
      <c r="C4" s="4" t="s">
        <v>79</v>
      </c>
    </row>
    <row r="5" spans="1:29" ht="15.75" thickBot="1">
      <c r="A5" s="152"/>
      <c r="E5" s="198" t="s">
        <v>69</v>
      </c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</row>
    <row r="6" spans="1:29" ht="60" customHeight="1">
      <c r="A6" s="152"/>
      <c r="E6" s="188" t="s">
        <v>28</v>
      </c>
      <c r="F6" s="199"/>
      <c r="G6" s="214" t="s">
        <v>53</v>
      </c>
      <c r="H6" s="214" t="s">
        <v>39</v>
      </c>
      <c r="I6" s="203" t="s">
        <v>40</v>
      </c>
      <c r="J6" s="204"/>
      <c r="K6" s="204"/>
      <c r="L6" s="204"/>
      <c r="M6" s="204"/>
      <c r="N6" s="205"/>
      <c r="O6" s="214" t="s">
        <v>67</v>
      </c>
      <c r="P6" s="208" t="s">
        <v>55</v>
      </c>
      <c r="Q6" s="209"/>
      <c r="R6" s="210"/>
      <c r="S6" s="211" t="s">
        <v>45</v>
      </c>
      <c r="T6" s="211" t="s">
        <v>46</v>
      </c>
      <c r="U6" s="212"/>
      <c r="V6" s="212"/>
      <c r="W6" s="213"/>
      <c r="X6" s="219" t="s">
        <v>29</v>
      </c>
      <c r="Y6" s="82"/>
      <c r="Z6" s="188" t="s">
        <v>59</v>
      </c>
      <c r="AA6" s="188" t="s">
        <v>60</v>
      </c>
      <c r="AB6" s="88"/>
      <c r="AC6" s="89"/>
    </row>
    <row r="7" spans="1:29" ht="57">
      <c r="A7" s="152"/>
      <c r="E7" s="83"/>
      <c r="F7" s="190" t="s">
        <v>36</v>
      </c>
      <c r="G7" s="215"/>
      <c r="H7" s="216"/>
      <c r="I7" s="200" t="s">
        <v>41</v>
      </c>
      <c r="J7" s="201"/>
      <c r="K7" s="200" t="s">
        <v>33</v>
      </c>
      <c r="L7" s="202"/>
      <c r="M7" s="200" t="s">
        <v>42</v>
      </c>
      <c r="N7" s="202"/>
      <c r="O7" s="215"/>
      <c r="P7" s="193" t="s">
        <v>56</v>
      </c>
      <c r="Q7" s="206" t="s">
        <v>44</v>
      </c>
      <c r="R7" s="207"/>
      <c r="S7" s="217"/>
      <c r="T7" s="186">
        <v>0</v>
      </c>
      <c r="U7" s="186">
        <v>0.2</v>
      </c>
      <c r="V7" s="186">
        <v>0.5</v>
      </c>
      <c r="W7" s="186">
        <v>1</v>
      </c>
      <c r="X7" s="220"/>
      <c r="Y7" s="83" t="s">
        <v>101</v>
      </c>
      <c r="Z7" s="189"/>
      <c r="AA7" s="189"/>
      <c r="AB7" s="190" t="s">
        <v>50</v>
      </c>
      <c r="AC7" s="191" t="s">
        <v>48</v>
      </c>
    </row>
    <row r="8" spans="1:29" ht="42.75">
      <c r="A8" s="152"/>
      <c r="E8" s="83"/>
      <c r="F8" s="189"/>
      <c r="G8" s="215"/>
      <c r="H8" s="216"/>
      <c r="I8" s="84" t="s">
        <v>63</v>
      </c>
      <c r="J8" s="84" t="s">
        <v>64</v>
      </c>
      <c r="K8" s="85" t="s">
        <v>65</v>
      </c>
      <c r="L8" s="85" t="s">
        <v>66</v>
      </c>
      <c r="M8" s="85" t="s">
        <v>54</v>
      </c>
      <c r="N8" s="85" t="s">
        <v>43</v>
      </c>
      <c r="O8" s="215"/>
      <c r="P8" s="194"/>
      <c r="Q8" s="86"/>
      <c r="R8" s="87" t="s">
        <v>57</v>
      </c>
      <c r="S8" s="218"/>
      <c r="T8" s="187"/>
      <c r="U8" s="187"/>
      <c r="V8" s="187"/>
      <c r="W8" s="187"/>
      <c r="X8" s="220"/>
      <c r="Y8" s="83"/>
      <c r="Z8" s="189"/>
      <c r="AA8" s="189"/>
      <c r="AB8" s="189"/>
      <c r="AC8" s="192"/>
    </row>
    <row r="9" spans="1:29">
      <c r="A9" s="152"/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  <c r="L9" s="2" t="s">
        <v>17</v>
      </c>
      <c r="M9" s="2" t="s">
        <v>18</v>
      </c>
      <c r="N9" s="2" t="s">
        <v>19</v>
      </c>
      <c r="O9" s="2" t="s">
        <v>0</v>
      </c>
      <c r="P9" s="2" t="s">
        <v>1</v>
      </c>
      <c r="Q9" s="2" t="s">
        <v>2</v>
      </c>
      <c r="R9" s="2" t="s">
        <v>3</v>
      </c>
      <c r="S9" s="2" t="s">
        <v>4</v>
      </c>
      <c r="T9" s="2" t="s">
        <v>5</v>
      </c>
      <c r="U9" s="2" t="s">
        <v>6</v>
      </c>
      <c r="V9" s="2" t="s">
        <v>7</v>
      </c>
      <c r="W9" s="2" t="s">
        <v>20</v>
      </c>
      <c r="X9" s="2" t="s">
        <v>8</v>
      </c>
      <c r="Y9" s="2" t="s">
        <v>9</v>
      </c>
      <c r="Z9" s="2" t="s">
        <v>58</v>
      </c>
      <c r="AA9" s="2" t="s">
        <v>21</v>
      </c>
      <c r="AB9" s="2" t="s">
        <v>22</v>
      </c>
      <c r="AC9" s="2" t="s">
        <v>23</v>
      </c>
    </row>
    <row r="10" spans="1:29" s="1" customFormat="1" ht="25.5" customHeight="1">
      <c r="A10" s="80" t="s">
        <v>110</v>
      </c>
      <c r="B10" s="195" t="s">
        <v>68</v>
      </c>
      <c r="C10" s="130" t="s">
        <v>35</v>
      </c>
      <c r="D10" s="3" t="s">
        <v>10</v>
      </c>
      <c r="E10" s="124">
        <f>IF(ROUND(SUM($E$26:$E$32,$E$34:$E$40),0)=ROUND(SUM($E$17:$E$18,$E$20,$E$22,$E$24),0),ROUND(SUM($E$26:$E$32,$E$34:$E$40),0),"ERROR")</f>
        <v>0</v>
      </c>
      <c r="F10" s="90"/>
      <c r="G10" s="91">
        <f>IF(ROUND(SUM($G$26:$G$32,$G$34:$G$40),0)=ROUND(SUM($G$17:$G$18,$G$20,$G$22,$G$24),0),ROUND(SUM($G$26:$G$32,$G$34:$G$40),0),"ERROR")</f>
        <v>0</v>
      </c>
      <c r="H10" s="91">
        <f>IF(ROUND(SUM($H$26:$H$32,$H$34:$H$40),0)=ROUND(SUM($H$17:$H$18,$H$20,$H$22,$H$24),0),ROUND(SUM($H$26:$H$32,$H$34:$H$40),0),"ERROR")</f>
        <v>0</v>
      </c>
      <c r="I10" s="91">
        <f>SUM(I17:I18,I20,I22,I24)</f>
        <v>0</v>
      </c>
      <c r="J10" s="91">
        <f>SUM(J17:J18,J20,J22,J24)</f>
        <v>0</v>
      </c>
      <c r="K10" s="91">
        <f>SUM(K17:K18,K20,K22,K24)</f>
        <v>0</v>
      </c>
      <c r="L10" s="91">
        <f>SUM(L17:L18,L20,L22,L24)</f>
        <v>0</v>
      </c>
      <c r="M10" s="140">
        <f>SUM(I10:L10)</f>
        <v>0</v>
      </c>
      <c r="N10" s="91">
        <f>SUM(N17:N18,N20,N22,N24)</f>
        <v>0</v>
      </c>
      <c r="O10" s="91">
        <f>IF(ROUND(SUM($H$10,$M$10,$N$10),0)=ROUND(SUM($O$17:$O$18,$O$20,$O$22,$O$24),0),ROUND(SUM($H$10,$M$10,$N$10),0),"ERROR")</f>
        <v>0</v>
      </c>
      <c r="P10" s="91">
        <f>SUM(P17:P18,P20,P22,P24)</f>
        <v>0</v>
      </c>
      <c r="Q10" s="91">
        <f>SUM(Q17:Q18,Q20,Q22,Q24)</f>
        <v>0</v>
      </c>
      <c r="R10" s="91">
        <f>SUM(R17:R18,R20,R22,R24)</f>
        <v>0</v>
      </c>
      <c r="S10" s="91">
        <f>IF(ROUND(SUM(S26:S40),0)=ROUND(SUM(S17:S18,S20,S22,S24),0),ROUND(SUM(S26:S40),0),"ERROR")</f>
        <v>0</v>
      </c>
      <c r="T10" s="91">
        <f>IF(ROUND(SUM(T26:T40),0)=ROUND(T18,0),ROUND(SUM(T26:T40),0),"ERROR")</f>
        <v>0</v>
      </c>
      <c r="U10" s="91">
        <f>IF(ROUND(SUM(U26:U40),0)=ROUND(U18,0),ROUND(SUM(U26:U40),0),"ERROR")</f>
        <v>0</v>
      </c>
      <c r="V10" s="91">
        <f>IF(ROUND(SUM(V26:V40),0)=ROUND(V18,0),ROUND(SUM(V26:V40),0),"ERROR")</f>
        <v>0</v>
      </c>
      <c r="W10" s="91">
        <f>IF(ROUND(SUM(W26:W40),0)=ROUND(W18,0),ROUND(SUM(W26:W40),0),"ERROR")</f>
        <v>0</v>
      </c>
      <c r="X10" s="159">
        <f t="shared" ref="X10" si="0">S10-T10-(0.8*U10)-(0.5*V10)</f>
        <v>0</v>
      </c>
      <c r="Y10" s="91">
        <f>SUM(Y17:Y18,Y20,Y22,Y24)</f>
        <v>0</v>
      </c>
      <c r="Z10" s="91">
        <f>IF(ROUND(SUM(Z26:Z40),0)=ROUND(SUM(Z17:Z18,Z20,Z22,Z24),0),ROUND(SUM(Z26:Z40),0),"ERROR")</f>
        <v>0</v>
      </c>
      <c r="AA10" s="91">
        <f>SUM(AA26:AA40)</f>
        <v>0</v>
      </c>
      <c r="AB10" s="140"/>
      <c r="AC10" s="141"/>
    </row>
    <row r="11" spans="1:29" s="1" customFormat="1" ht="25.5" customHeight="1">
      <c r="A11" s="80" t="s">
        <v>431</v>
      </c>
      <c r="B11" s="196"/>
      <c r="C11" s="131" t="s">
        <v>34</v>
      </c>
      <c r="D11" s="3" t="s">
        <v>11</v>
      </c>
      <c r="E11" s="134"/>
      <c r="F11" s="92"/>
      <c r="G11" s="136"/>
      <c r="H11" s="93">
        <f t="shared" ref="H11:H15" si="1">E11+G11</f>
        <v>0</v>
      </c>
      <c r="I11" s="136"/>
      <c r="J11" s="136"/>
      <c r="K11" s="136"/>
      <c r="L11" s="136"/>
      <c r="M11" s="136"/>
      <c r="N11" s="136"/>
      <c r="O11" s="93">
        <f t="shared" ref="O11:O15" si="2">SUM(H11,M11:N11)</f>
        <v>0</v>
      </c>
      <c r="P11" s="136"/>
      <c r="Q11" s="136"/>
      <c r="R11" s="136"/>
      <c r="S11" s="93">
        <f>SUM(O11:Q11)</f>
        <v>0</v>
      </c>
      <c r="T11" s="136"/>
      <c r="U11" s="136"/>
      <c r="V11" s="136"/>
      <c r="W11" s="136"/>
      <c r="X11" s="160">
        <f t="shared" ref="X11:X15" si="3">S11-T11-(0.8*U11)-(0.5*V11)</f>
        <v>0</v>
      </c>
      <c r="Y11" s="136"/>
      <c r="Z11" s="136"/>
      <c r="AA11" s="138"/>
      <c r="AB11" s="94"/>
      <c r="AC11" s="95"/>
    </row>
    <row r="12" spans="1:29" s="1" customFormat="1" ht="25.5" customHeight="1">
      <c r="A12" s="80" t="s">
        <v>432</v>
      </c>
      <c r="B12" s="196"/>
      <c r="C12" s="132" t="s">
        <v>61</v>
      </c>
      <c r="D12" s="3" t="s">
        <v>12</v>
      </c>
      <c r="E12" s="134"/>
      <c r="F12" s="92"/>
      <c r="G12" s="136"/>
      <c r="H12" s="93">
        <f t="shared" si="1"/>
        <v>0</v>
      </c>
      <c r="I12" s="136"/>
      <c r="J12" s="136"/>
      <c r="K12" s="136"/>
      <c r="L12" s="136"/>
      <c r="M12" s="136"/>
      <c r="N12" s="136"/>
      <c r="O12" s="93">
        <f t="shared" si="2"/>
        <v>0</v>
      </c>
      <c r="P12" s="136"/>
      <c r="Q12" s="136"/>
      <c r="R12" s="136"/>
      <c r="S12" s="93">
        <f t="shared" ref="S12:S15" si="4">SUM(O12:Q12)</f>
        <v>0</v>
      </c>
      <c r="T12" s="136"/>
      <c r="U12" s="136"/>
      <c r="V12" s="136"/>
      <c r="W12" s="136"/>
      <c r="X12" s="160">
        <f t="shared" si="3"/>
        <v>0</v>
      </c>
      <c r="Y12" s="136"/>
      <c r="Z12" s="136"/>
      <c r="AA12" s="138"/>
      <c r="AB12" s="94"/>
      <c r="AC12" s="95"/>
    </row>
    <row r="13" spans="1:29" s="1" customFormat="1" ht="28.5">
      <c r="A13" s="80" t="s">
        <v>433</v>
      </c>
      <c r="B13" s="196"/>
      <c r="C13" s="131" t="s">
        <v>49</v>
      </c>
      <c r="D13" s="3" t="s">
        <v>13</v>
      </c>
      <c r="E13" s="134"/>
      <c r="F13" s="92"/>
      <c r="G13" s="136"/>
      <c r="H13" s="93">
        <f t="shared" si="1"/>
        <v>0</v>
      </c>
      <c r="I13" s="136"/>
      <c r="J13" s="136"/>
      <c r="K13" s="136"/>
      <c r="L13" s="136"/>
      <c r="M13" s="136"/>
      <c r="N13" s="136"/>
      <c r="O13" s="93">
        <f t="shared" si="2"/>
        <v>0</v>
      </c>
      <c r="P13" s="136"/>
      <c r="Q13" s="136"/>
      <c r="R13" s="136"/>
      <c r="S13" s="93">
        <f t="shared" si="4"/>
        <v>0</v>
      </c>
      <c r="T13" s="136"/>
      <c r="U13" s="136"/>
      <c r="V13" s="136"/>
      <c r="W13" s="136"/>
      <c r="X13" s="160">
        <f t="shared" si="3"/>
        <v>0</v>
      </c>
      <c r="Y13" s="136"/>
      <c r="Z13" s="136"/>
      <c r="AA13" s="138"/>
      <c r="AB13" s="94"/>
      <c r="AC13" s="95"/>
    </row>
    <row r="14" spans="1:29" s="1" customFormat="1" ht="28.5">
      <c r="A14" s="80" t="s">
        <v>434</v>
      </c>
      <c r="B14" s="196"/>
      <c r="C14" s="131" t="s">
        <v>51</v>
      </c>
      <c r="D14" s="3" t="s">
        <v>14</v>
      </c>
      <c r="E14" s="134"/>
      <c r="F14" s="92"/>
      <c r="G14" s="136"/>
      <c r="H14" s="93">
        <f t="shared" si="1"/>
        <v>0</v>
      </c>
      <c r="I14" s="136"/>
      <c r="J14" s="136"/>
      <c r="K14" s="136"/>
      <c r="L14" s="136"/>
      <c r="M14" s="136"/>
      <c r="N14" s="136"/>
      <c r="O14" s="93">
        <f t="shared" si="2"/>
        <v>0</v>
      </c>
      <c r="P14" s="136"/>
      <c r="Q14" s="136"/>
      <c r="R14" s="136"/>
      <c r="S14" s="93">
        <f t="shared" si="4"/>
        <v>0</v>
      </c>
      <c r="T14" s="136"/>
      <c r="U14" s="136"/>
      <c r="V14" s="136"/>
      <c r="W14" s="136"/>
      <c r="X14" s="160">
        <f t="shared" si="3"/>
        <v>0</v>
      </c>
      <c r="Y14" s="136"/>
      <c r="Z14" s="136"/>
      <c r="AA14" s="138"/>
      <c r="AB14" s="94"/>
      <c r="AC14" s="95"/>
    </row>
    <row r="15" spans="1:29" s="1" customFormat="1" ht="42.75">
      <c r="A15" s="80" t="s">
        <v>435</v>
      </c>
      <c r="B15" s="196"/>
      <c r="C15" s="131" t="s">
        <v>52</v>
      </c>
      <c r="D15" s="3" t="s">
        <v>15</v>
      </c>
      <c r="E15" s="135"/>
      <c r="F15" s="96"/>
      <c r="G15" s="137"/>
      <c r="H15" s="97">
        <f t="shared" si="1"/>
        <v>0</v>
      </c>
      <c r="I15" s="137"/>
      <c r="J15" s="137"/>
      <c r="K15" s="137"/>
      <c r="L15" s="137"/>
      <c r="M15" s="137"/>
      <c r="N15" s="137"/>
      <c r="O15" s="97">
        <f t="shared" si="2"/>
        <v>0</v>
      </c>
      <c r="P15" s="137"/>
      <c r="Q15" s="137"/>
      <c r="R15" s="137"/>
      <c r="S15" s="97">
        <f t="shared" si="4"/>
        <v>0</v>
      </c>
      <c r="T15" s="137"/>
      <c r="U15" s="137"/>
      <c r="V15" s="137"/>
      <c r="W15" s="137"/>
      <c r="X15" s="161">
        <f t="shared" si="3"/>
        <v>0</v>
      </c>
      <c r="Y15" s="137"/>
      <c r="Z15" s="137"/>
      <c r="AA15" s="139"/>
      <c r="AB15" s="98"/>
      <c r="AC15" s="99"/>
    </row>
    <row r="16" spans="1:29" s="1" customFormat="1">
      <c r="B16" s="196"/>
      <c r="C16" s="81" t="s">
        <v>70</v>
      </c>
      <c r="D16" s="129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65"/>
      <c r="Y16" s="108"/>
      <c r="Z16" s="107"/>
      <c r="AA16" s="107"/>
      <c r="AB16" s="107"/>
      <c r="AC16" s="108"/>
    </row>
    <row r="17" spans="1:29" s="1" customFormat="1" ht="30" customHeight="1">
      <c r="A17" s="80" t="s">
        <v>436</v>
      </c>
      <c r="B17" s="196"/>
      <c r="C17" s="133" t="s">
        <v>37</v>
      </c>
      <c r="D17" s="3" t="s">
        <v>16</v>
      </c>
      <c r="E17" s="125"/>
      <c r="F17" s="109"/>
      <c r="G17" s="110"/>
      <c r="H17" s="111">
        <f t="shared" ref="H17:H18" si="5">E17+G17</f>
        <v>0</v>
      </c>
      <c r="I17" s="112"/>
      <c r="J17" s="112"/>
      <c r="K17" s="112"/>
      <c r="L17" s="112"/>
      <c r="M17" s="112"/>
      <c r="N17" s="113"/>
      <c r="O17" s="114">
        <f t="shared" ref="O17:O18" si="6">SUM(H17,M17:N17)</f>
        <v>0</v>
      </c>
      <c r="P17" s="113"/>
      <c r="Q17" s="113"/>
      <c r="R17" s="113"/>
      <c r="S17" s="111">
        <f t="shared" ref="S17:S18" si="7">SUM(O17:Q17)</f>
        <v>0</v>
      </c>
      <c r="T17" s="115"/>
      <c r="U17" s="115"/>
      <c r="V17" s="115"/>
      <c r="W17" s="115"/>
      <c r="X17" s="162">
        <f>S17</f>
        <v>0</v>
      </c>
      <c r="Y17" s="116">
        <f>X17</f>
        <v>0</v>
      </c>
      <c r="Z17" s="113"/>
      <c r="AA17" s="117"/>
      <c r="AB17" s="117"/>
      <c r="AC17" s="153"/>
    </row>
    <row r="18" spans="1:29" s="1" customFormat="1" ht="28.5">
      <c r="A18" s="80" t="s">
        <v>437</v>
      </c>
      <c r="B18" s="196"/>
      <c r="C18" s="133" t="s">
        <v>38</v>
      </c>
      <c r="D18" s="3" t="s">
        <v>17</v>
      </c>
      <c r="E18" s="126"/>
      <c r="F18" s="118"/>
      <c r="G18" s="119"/>
      <c r="H18" s="120">
        <f t="shared" si="5"/>
        <v>0</v>
      </c>
      <c r="I18" s="112"/>
      <c r="J18" s="112"/>
      <c r="K18" s="112"/>
      <c r="L18" s="112"/>
      <c r="M18" s="112"/>
      <c r="N18" s="121"/>
      <c r="O18" s="122">
        <f t="shared" si="6"/>
        <v>0</v>
      </c>
      <c r="P18" s="121"/>
      <c r="Q18" s="121"/>
      <c r="R18" s="121"/>
      <c r="S18" s="120">
        <f t="shared" si="7"/>
        <v>0</v>
      </c>
      <c r="T18" s="119"/>
      <c r="U18" s="119"/>
      <c r="V18" s="119"/>
      <c r="W18" s="119"/>
      <c r="X18" s="161">
        <f>S18-T18-(0.8*U18)-(0.5*V18)</f>
        <v>0</v>
      </c>
      <c r="Y18" s="121"/>
      <c r="Z18" s="121"/>
      <c r="AA18" s="123"/>
      <c r="AB18" s="155"/>
      <c r="AC18" s="154"/>
    </row>
    <row r="19" spans="1:29" s="1" customFormat="1">
      <c r="B19" s="196"/>
      <c r="C19" s="81" t="s">
        <v>71</v>
      </c>
      <c r="D19" s="128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65"/>
      <c r="Y19" s="108"/>
      <c r="Z19" s="107"/>
      <c r="AA19" s="107"/>
      <c r="AB19" s="107"/>
      <c r="AC19" s="108"/>
    </row>
    <row r="20" spans="1:29" s="1" customFormat="1" ht="24.75" customHeight="1">
      <c r="A20" s="80" t="s">
        <v>438</v>
      </c>
      <c r="B20" s="196"/>
      <c r="C20" s="133" t="s">
        <v>30</v>
      </c>
      <c r="D20" s="3" t="s">
        <v>18</v>
      </c>
      <c r="E20" s="142"/>
      <c r="F20" s="90"/>
      <c r="G20" s="140"/>
      <c r="H20" s="91">
        <f t="shared" ref="H20:H24" si="8">E20+G20</f>
        <v>0</v>
      </c>
      <c r="I20" s="140"/>
      <c r="J20" s="140"/>
      <c r="K20" s="140"/>
      <c r="L20" s="140"/>
      <c r="M20" s="140"/>
      <c r="N20" s="140"/>
      <c r="O20" s="91">
        <f t="shared" ref="O20:O24" si="9">SUM(H20,M20:N20)</f>
        <v>0</v>
      </c>
      <c r="P20" s="140"/>
      <c r="Q20" s="140"/>
      <c r="R20" s="140"/>
      <c r="S20" s="91">
        <f t="shared" ref="S20:S24" si="10">SUM(O20:Q20)</f>
        <v>0</v>
      </c>
      <c r="T20" s="101"/>
      <c r="U20" s="101"/>
      <c r="V20" s="101"/>
      <c r="W20" s="101"/>
      <c r="X20" s="163">
        <f>S20</f>
        <v>0</v>
      </c>
      <c r="Y20" s="140"/>
      <c r="Z20" s="140"/>
      <c r="AA20" s="150"/>
      <c r="AB20" s="90"/>
      <c r="AC20" s="100"/>
    </row>
    <row r="21" spans="1:29" s="1" customFormat="1" ht="24.75" customHeight="1">
      <c r="A21" s="80" t="s">
        <v>439</v>
      </c>
      <c r="B21" s="196"/>
      <c r="C21" s="133" t="s">
        <v>62</v>
      </c>
      <c r="D21" s="3" t="s">
        <v>19</v>
      </c>
      <c r="E21" s="134"/>
      <c r="F21" s="92"/>
      <c r="G21" s="136"/>
      <c r="H21" s="92"/>
      <c r="I21" s="94"/>
      <c r="J21" s="94"/>
      <c r="K21" s="94"/>
      <c r="L21" s="94"/>
      <c r="M21" s="94"/>
      <c r="N21" s="94"/>
      <c r="O21" s="102"/>
      <c r="P21" s="94"/>
      <c r="Q21" s="94"/>
      <c r="R21" s="94"/>
      <c r="S21" s="94"/>
      <c r="T21" s="94"/>
      <c r="U21" s="94"/>
      <c r="V21" s="94"/>
      <c r="W21" s="94"/>
      <c r="X21" s="164">
        <f>E21+G21</f>
        <v>0</v>
      </c>
      <c r="Y21" s="94"/>
      <c r="Z21" s="94"/>
      <c r="AA21" s="92"/>
      <c r="AB21" s="92"/>
      <c r="AC21" s="95"/>
    </row>
    <row r="22" spans="1:29" s="1" customFormat="1" ht="24.75" customHeight="1">
      <c r="A22" s="80" t="s">
        <v>440</v>
      </c>
      <c r="B22" s="196"/>
      <c r="C22" s="133" t="s">
        <v>31</v>
      </c>
      <c r="D22" s="3" t="s">
        <v>0</v>
      </c>
      <c r="E22" s="134"/>
      <c r="F22" s="92"/>
      <c r="G22" s="136"/>
      <c r="H22" s="93">
        <f t="shared" si="8"/>
        <v>0</v>
      </c>
      <c r="I22" s="136"/>
      <c r="J22" s="136"/>
      <c r="K22" s="136"/>
      <c r="L22" s="136"/>
      <c r="M22" s="136"/>
      <c r="N22" s="136"/>
      <c r="O22" s="93">
        <f t="shared" si="9"/>
        <v>0</v>
      </c>
      <c r="P22" s="136"/>
      <c r="Q22" s="136"/>
      <c r="R22" s="136"/>
      <c r="S22" s="93">
        <f t="shared" si="10"/>
        <v>0</v>
      </c>
      <c r="T22" s="94"/>
      <c r="U22" s="94"/>
      <c r="V22" s="94"/>
      <c r="W22" s="94"/>
      <c r="X22" s="160">
        <f>S22</f>
        <v>0</v>
      </c>
      <c r="Y22" s="136"/>
      <c r="Z22" s="136"/>
      <c r="AA22" s="149"/>
      <c r="AB22" s="92"/>
      <c r="AC22" s="95"/>
    </row>
    <row r="23" spans="1:29" s="1" customFormat="1" ht="24.75" customHeight="1">
      <c r="A23" s="80" t="s">
        <v>441</v>
      </c>
      <c r="B23" s="196"/>
      <c r="C23" s="133" t="s">
        <v>62</v>
      </c>
      <c r="D23" s="3" t="s">
        <v>1</v>
      </c>
      <c r="E23" s="134"/>
      <c r="F23" s="92"/>
      <c r="G23" s="136"/>
      <c r="H23" s="92"/>
      <c r="I23" s="94"/>
      <c r="J23" s="94"/>
      <c r="K23" s="94"/>
      <c r="L23" s="94"/>
      <c r="M23" s="94"/>
      <c r="N23" s="94"/>
      <c r="O23" s="102"/>
      <c r="P23" s="94"/>
      <c r="Q23" s="94"/>
      <c r="R23" s="94"/>
      <c r="S23" s="94"/>
      <c r="T23" s="94"/>
      <c r="U23" s="94"/>
      <c r="V23" s="94"/>
      <c r="W23" s="94"/>
      <c r="X23" s="160">
        <f>E23+G23</f>
        <v>0</v>
      </c>
      <c r="Y23" s="94"/>
      <c r="Z23" s="94"/>
      <c r="AA23" s="92"/>
      <c r="AB23" s="92"/>
      <c r="AC23" s="95"/>
    </row>
    <row r="24" spans="1:29" s="1" customFormat="1" ht="24.75" customHeight="1">
      <c r="A24" s="80" t="s">
        <v>442</v>
      </c>
      <c r="B24" s="196"/>
      <c r="C24" s="133" t="s">
        <v>32</v>
      </c>
      <c r="D24" s="3" t="s">
        <v>2</v>
      </c>
      <c r="E24" s="135"/>
      <c r="F24" s="96"/>
      <c r="G24" s="137"/>
      <c r="H24" s="97">
        <f t="shared" si="8"/>
        <v>0</v>
      </c>
      <c r="I24" s="137"/>
      <c r="J24" s="137"/>
      <c r="K24" s="137"/>
      <c r="L24" s="137"/>
      <c r="M24" s="137"/>
      <c r="N24" s="137"/>
      <c r="O24" s="97">
        <f t="shared" si="9"/>
        <v>0</v>
      </c>
      <c r="P24" s="137"/>
      <c r="Q24" s="137"/>
      <c r="R24" s="137"/>
      <c r="S24" s="97">
        <f t="shared" si="10"/>
        <v>0</v>
      </c>
      <c r="T24" s="98"/>
      <c r="U24" s="98"/>
      <c r="V24" s="98"/>
      <c r="W24" s="98"/>
      <c r="X24" s="161">
        <f>S24</f>
        <v>0</v>
      </c>
      <c r="Y24" s="137"/>
      <c r="Z24" s="137"/>
      <c r="AA24" s="148"/>
      <c r="AB24" s="96"/>
      <c r="AC24" s="99"/>
    </row>
    <row r="25" spans="1:29" s="1" customFormat="1">
      <c r="B25" s="196"/>
      <c r="C25" s="81" t="s">
        <v>72</v>
      </c>
      <c r="D25" s="128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65"/>
      <c r="Y25" s="108"/>
      <c r="Z25" s="107"/>
      <c r="AA25" s="107"/>
      <c r="AB25" s="107"/>
      <c r="AC25" s="108"/>
    </row>
    <row r="26" spans="1:29" s="1" customFormat="1" ht="25.5" customHeight="1">
      <c r="A26" s="80" t="s">
        <v>443</v>
      </c>
      <c r="B26" s="196"/>
      <c r="C26" s="133">
        <v>0</v>
      </c>
      <c r="D26" s="3" t="s">
        <v>3</v>
      </c>
      <c r="E26" s="142"/>
      <c r="F26" s="101"/>
      <c r="G26" s="140"/>
      <c r="H26" s="91">
        <f t="shared" ref="H26:H39" si="11">E26+G26</f>
        <v>0</v>
      </c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40"/>
      <c r="T26" s="140"/>
      <c r="U26" s="140"/>
      <c r="V26" s="140"/>
      <c r="W26" s="140"/>
      <c r="X26" s="163">
        <f t="shared" ref="X26:X40" si="12">S26-T26-(0.8*U26)-(0.5*V26)</f>
        <v>0</v>
      </c>
      <c r="Y26" s="140"/>
      <c r="Z26" s="91">
        <f>$X$26*0</f>
        <v>0</v>
      </c>
      <c r="AA26" s="166"/>
      <c r="AB26" s="140"/>
      <c r="AC26" s="141"/>
    </row>
    <row r="27" spans="1:29" s="1" customFormat="1" ht="25.5" customHeight="1">
      <c r="A27" s="80" t="s">
        <v>444</v>
      </c>
      <c r="B27" s="196"/>
      <c r="C27" s="133">
        <v>0.02</v>
      </c>
      <c r="D27" s="3" t="s">
        <v>4</v>
      </c>
      <c r="E27" s="134"/>
      <c r="F27" s="94"/>
      <c r="G27" s="136"/>
      <c r="H27" s="93">
        <f t="shared" si="11"/>
        <v>0</v>
      </c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136"/>
      <c r="T27" s="136"/>
      <c r="U27" s="136"/>
      <c r="V27" s="136"/>
      <c r="W27" s="136"/>
      <c r="X27" s="160">
        <f t="shared" si="12"/>
        <v>0</v>
      </c>
      <c r="Y27" s="136"/>
      <c r="Z27" s="93">
        <f>$X$27*0.02</f>
        <v>0</v>
      </c>
      <c r="AA27" s="167"/>
      <c r="AB27" s="136"/>
      <c r="AC27" s="147"/>
    </row>
    <row r="28" spans="1:29" s="1" customFormat="1" ht="25.5" customHeight="1">
      <c r="A28" s="80" t="s">
        <v>445</v>
      </c>
      <c r="B28" s="196"/>
      <c r="C28" s="133">
        <v>0.04</v>
      </c>
      <c r="D28" s="3" t="s">
        <v>5</v>
      </c>
      <c r="E28" s="134"/>
      <c r="F28" s="94"/>
      <c r="G28" s="136"/>
      <c r="H28" s="93">
        <f t="shared" si="11"/>
        <v>0</v>
      </c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136"/>
      <c r="T28" s="136"/>
      <c r="U28" s="136"/>
      <c r="V28" s="136"/>
      <c r="W28" s="136"/>
      <c r="X28" s="160">
        <f t="shared" si="12"/>
        <v>0</v>
      </c>
      <c r="Y28" s="136"/>
      <c r="Z28" s="93">
        <f>$X$28*0.04</f>
        <v>0</v>
      </c>
      <c r="AA28" s="168"/>
      <c r="AB28" s="136"/>
      <c r="AC28" s="147"/>
    </row>
    <row r="29" spans="1:29" s="1" customFormat="1" ht="25.5" customHeight="1">
      <c r="A29" s="80" t="s">
        <v>446</v>
      </c>
      <c r="B29" s="196"/>
      <c r="C29" s="133">
        <v>0.1</v>
      </c>
      <c r="D29" s="3" t="s">
        <v>6</v>
      </c>
      <c r="E29" s="134"/>
      <c r="F29" s="94"/>
      <c r="G29" s="136"/>
      <c r="H29" s="93">
        <f t="shared" si="11"/>
        <v>0</v>
      </c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136"/>
      <c r="T29" s="136"/>
      <c r="U29" s="136"/>
      <c r="V29" s="136"/>
      <c r="W29" s="136"/>
      <c r="X29" s="160">
        <f t="shared" si="12"/>
        <v>0</v>
      </c>
      <c r="Y29" s="136"/>
      <c r="Z29" s="93">
        <f>$X$29*0.1</f>
        <v>0</v>
      </c>
      <c r="AA29" s="167"/>
      <c r="AB29" s="136"/>
      <c r="AC29" s="147"/>
    </row>
    <row r="30" spans="1:29" s="1" customFormat="1" ht="25.5" customHeight="1">
      <c r="A30" s="80" t="s">
        <v>447</v>
      </c>
      <c r="B30" s="196"/>
      <c r="C30" s="133">
        <v>0.2</v>
      </c>
      <c r="D30" s="3" t="s">
        <v>7</v>
      </c>
      <c r="E30" s="134"/>
      <c r="F30" s="94"/>
      <c r="G30" s="136"/>
      <c r="H30" s="93">
        <f t="shared" si="11"/>
        <v>0</v>
      </c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136"/>
      <c r="T30" s="136"/>
      <c r="U30" s="136"/>
      <c r="V30" s="136"/>
      <c r="W30" s="136"/>
      <c r="X30" s="160">
        <f t="shared" si="12"/>
        <v>0</v>
      </c>
      <c r="Y30" s="136"/>
      <c r="Z30" s="93">
        <f>$X$30*0.2</f>
        <v>0</v>
      </c>
      <c r="AA30" s="167"/>
      <c r="AB30" s="136"/>
      <c r="AC30" s="147"/>
    </row>
    <row r="31" spans="1:29" s="1" customFormat="1" ht="25.5" customHeight="1">
      <c r="A31" s="80" t="s">
        <v>448</v>
      </c>
      <c r="B31" s="196"/>
      <c r="C31" s="133">
        <v>0.35</v>
      </c>
      <c r="D31" s="3" t="s">
        <v>20</v>
      </c>
      <c r="E31" s="134"/>
      <c r="F31" s="94"/>
      <c r="G31" s="136"/>
      <c r="H31" s="93">
        <f t="shared" si="11"/>
        <v>0</v>
      </c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136"/>
      <c r="T31" s="136"/>
      <c r="U31" s="136"/>
      <c r="V31" s="136"/>
      <c r="W31" s="136"/>
      <c r="X31" s="160">
        <f t="shared" si="12"/>
        <v>0</v>
      </c>
      <c r="Y31" s="136"/>
      <c r="Z31" s="93">
        <f>$X$31*0.35</f>
        <v>0</v>
      </c>
      <c r="AA31" s="167"/>
      <c r="AB31" s="136"/>
      <c r="AC31" s="147"/>
    </row>
    <row r="32" spans="1:29" s="1" customFormat="1" ht="25.5" customHeight="1">
      <c r="A32" s="80" t="s">
        <v>449</v>
      </c>
      <c r="B32" s="196"/>
      <c r="C32" s="133">
        <v>0.5</v>
      </c>
      <c r="D32" s="3" t="s">
        <v>8</v>
      </c>
      <c r="E32" s="134"/>
      <c r="F32" s="94"/>
      <c r="G32" s="136"/>
      <c r="H32" s="93">
        <f t="shared" si="11"/>
        <v>0</v>
      </c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136"/>
      <c r="T32" s="136"/>
      <c r="U32" s="136"/>
      <c r="V32" s="136"/>
      <c r="W32" s="136"/>
      <c r="X32" s="160">
        <f t="shared" si="12"/>
        <v>0</v>
      </c>
      <c r="Y32" s="136"/>
      <c r="Z32" s="93">
        <f>$X$32*0.5</f>
        <v>0</v>
      </c>
      <c r="AA32" s="167"/>
      <c r="AB32" s="136"/>
      <c r="AC32" s="147"/>
    </row>
    <row r="33" spans="1:29" s="1" customFormat="1" ht="25.5" customHeight="1">
      <c r="A33" s="80" t="s">
        <v>450</v>
      </c>
      <c r="B33" s="196"/>
      <c r="C33" s="133">
        <v>0.7</v>
      </c>
      <c r="D33" s="3" t="s">
        <v>9</v>
      </c>
      <c r="E33" s="127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136"/>
      <c r="T33" s="136"/>
      <c r="U33" s="136"/>
      <c r="V33" s="136"/>
      <c r="W33" s="136"/>
      <c r="X33" s="160">
        <f t="shared" si="12"/>
        <v>0</v>
      </c>
      <c r="Y33" s="136"/>
      <c r="Z33" s="93">
        <f>$X$33*0.7</f>
        <v>0</v>
      </c>
      <c r="AA33" s="169"/>
      <c r="AB33" s="136"/>
      <c r="AC33" s="147"/>
    </row>
    <row r="34" spans="1:29" s="1" customFormat="1" ht="25.5" customHeight="1">
      <c r="A34" s="80" t="s">
        <v>451</v>
      </c>
      <c r="B34" s="196"/>
      <c r="C34" s="133">
        <v>0.75</v>
      </c>
      <c r="D34" s="3" t="s">
        <v>21</v>
      </c>
      <c r="E34" s="134"/>
      <c r="F34" s="94"/>
      <c r="G34" s="136"/>
      <c r="H34" s="93">
        <f t="shared" si="11"/>
        <v>0</v>
      </c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136"/>
      <c r="T34" s="136"/>
      <c r="U34" s="136"/>
      <c r="V34" s="136"/>
      <c r="W34" s="136"/>
      <c r="X34" s="160">
        <f t="shared" si="12"/>
        <v>0</v>
      </c>
      <c r="Y34" s="136"/>
      <c r="Z34" s="93">
        <f>$X$34*0.75</f>
        <v>0</v>
      </c>
      <c r="AA34" s="169"/>
      <c r="AB34" s="136"/>
      <c r="AC34" s="147"/>
    </row>
    <row r="35" spans="1:29" s="1" customFormat="1" ht="25.5" customHeight="1">
      <c r="A35" s="80" t="s">
        <v>452</v>
      </c>
      <c r="B35" s="196"/>
      <c r="C35" s="133">
        <v>1</v>
      </c>
      <c r="D35" s="3" t="s">
        <v>22</v>
      </c>
      <c r="E35" s="134"/>
      <c r="F35" s="94"/>
      <c r="G35" s="136"/>
      <c r="H35" s="93">
        <f t="shared" si="11"/>
        <v>0</v>
      </c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136"/>
      <c r="T35" s="136"/>
      <c r="U35" s="136"/>
      <c r="V35" s="136"/>
      <c r="W35" s="136"/>
      <c r="X35" s="160">
        <f t="shared" si="12"/>
        <v>0</v>
      </c>
      <c r="Y35" s="136"/>
      <c r="Z35" s="93">
        <f>$X$35*1</f>
        <v>0</v>
      </c>
      <c r="AA35" s="169"/>
      <c r="AB35" s="136"/>
      <c r="AC35" s="147"/>
    </row>
    <row r="36" spans="1:29" s="1" customFormat="1" ht="25.5" customHeight="1">
      <c r="A36" s="80" t="s">
        <v>453</v>
      </c>
      <c r="B36" s="196"/>
      <c r="C36" s="133">
        <v>1.5</v>
      </c>
      <c r="D36" s="3" t="s">
        <v>23</v>
      </c>
      <c r="E36" s="134"/>
      <c r="F36" s="94"/>
      <c r="G36" s="136"/>
      <c r="H36" s="93">
        <f t="shared" si="11"/>
        <v>0</v>
      </c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136"/>
      <c r="T36" s="136"/>
      <c r="U36" s="136"/>
      <c r="V36" s="136"/>
      <c r="W36" s="136"/>
      <c r="X36" s="160">
        <f t="shared" si="12"/>
        <v>0</v>
      </c>
      <c r="Y36" s="136"/>
      <c r="Z36" s="93">
        <f>$X$36*1.5</f>
        <v>0</v>
      </c>
      <c r="AA36" s="169"/>
      <c r="AB36" s="136"/>
      <c r="AC36" s="147"/>
    </row>
    <row r="37" spans="1:29" s="1" customFormat="1" ht="25.5" customHeight="1">
      <c r="A37" s="80" t="s">
        <v>454</v>
      </c>
      <c r="B37" s="196"/>
      <c r="C37" s="133">
        <v>2.5</v>
      </c>
      <c r="D37" s="3" t="s">
        <v>24</v>
      </c>
      <c r="E37" s="134"/>
      <c r="F37" s="94"/>
      <c r="G37" s="136"/>
      <c r="H37" s="93">
        <f t="shared" si="11"/>
        <v>0</v>
      </c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136"/>
      <c r="T37" s="136"/>
      <c r="U37" s="136"/>
      <c r="V37" s="136"/>
      <c r="W37" s="136"/>
      <c r="X37" s="160">
        <f t="shared" si="12"/>
        <v>0</v>
      </c>
      <c r="Y37" s="136"/>
      <c r="Z37" s="93">
        <f>$X$37*2.5</f>
        <v>0</v>
      </c>
      <c r="AA37" s="169"/>
      <c r="AB37" s="136"/>
      <c r="AC37" s="147"/>
    </row>
    <row r="38" spans="1:29" s="1" customFormat="1" ht="25.5" customHeight="1">
      <c r="A38" s="80" t="s">
        <v>455</v>
      </c>
      <c r="B38" s="196"/>
      <c r="C38" s="133">
        <v>3.7</v>
      </c>
      <c r="D38" s="3" t="s">
        <v>25</v>
      </c>
      <c r="E38" s="134"/>
      <c r="F38" s="94"/>
      <c r="G38" s="136"/>
      <c r="H38" s="93">
        <f t="shared" si="11"/>
        <v>0</v>
      </c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136"/>
      <c r="T38" s="136"/>
      <c r="U38" s="136"/>
      <c r="V38" s="136"/>
      <c r="W38" s="136"/>
      <c r="X38" s="160">
        <f t="shared" si="12"/>
        <v>0</v>
      </c>
      <c r="Y38" s="136"/>
      <c r="Z38" s="93">
        <f>$X$38*3.7</f>
        <v>0</v>
      </c>
      <c r="AA38" s="168"/>
      <c r="AB38" s="136"/>
      <c r="AC38" s="147"/>
    </row>
    <row r="39" spans="1:29" s="1" customFormat="1" ht="25.5" customHeight="1">
      <c r="A39" s="80" t="s">
        <v>456</v>
      </c>
      <c r="B39" s="196"/>
      <c r="C39" s="133">
        <v>12.5</v>
      </c>
      <c r="D39" s="3" t="s">
        <v>26</v>
      </c>
      <c r="E39" s="134"/>
      <c r="F39" s="94"/>
      <c r="G39" s="136"/>
      <c r="H39" s="93">
        <f t="shared" si="11"/>
        <v>0</v>
      </c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136"/>
      <c r="T39" s="136"/>
      <c r="U39" s="136"/>
      <c r="V39" s="136"/>
      <c r="W39" s="136"/>
      <c r="X39" s="160">
        <f t="shared" si="12"/>
        <v>0</v>
      </c>
      <c r="Y39" s="136"/>
      <c r="Z39" s="93">
        <f>$X$39*12.5</f>
        <v>0</v>
      </c>
      <c r="AA39" s="169"/>
      <c r="AB39" s="136"/>
      <c r="AC39" s="147"/>
    </row>
    <row r="40" spans="1:29" s="1" customFormat="1" ht="27.75" customHeight="1">
      <c r="A40" s="80" t="s">
        <v>457</v>
      </c>
      <c r="B40" s="196"/>
      <c r="C40" s="133" t="s">
        <v>47</v>
      </c>
      <c r="D40" s="3" t="s">
        <v>27</v>
      </c>
      <c r="E40" s="134"/>
      <c r="F40" s="94"/>
      <c r="G40" s="136"/>
      <c r="H40" s="93">
        <f>E40+G40</f>
        <v>0</v>
      </c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136"/>
      <c r="T40" s="136"/>
      <c r="U40" s="136"/>
      <c r="V40" s="136"/>
      <c r="W40" s="136"/>
      <c r="X40" s="160">
        <f t="shared" si="12"/>
        <v>0</v>
      </c>
      <c r="Y40" s="136"/>
      <c r="Z40" s="136"/>
      <c r="AA40" s="136"/>
      <c r="AB40" s="136"/>
      <c r="AC40" s="147"/>
    </row>
    <row r="41" spans="1:29" s="1" customFormat="1" ht="27.75" customHeight="1">
      <c r="A41" s="80" t="s">
        <v>458</v>
      </c>
      <c r="B41" s="196"/>
      <c r="C41" s="133" t="s">
        <v>97</v>
      </c>
      <c r="D41" s="3" t="s">
        <v>98</v>
      </c>
      <c r="E41" s="143"/>
      <c r="F41" s="103"/>
      <c r="G41" s="145"/>
      <c r="H41" s="93">
        <f t="shared" ref="H41:H44" si="13">E41+G41</f>
        <v>0</v>
      </c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36"/>
      <c r="T41" s="145"/>
      <c r="U41" s="145"/>
      <c r="V41" s="145"/>
      <c r="W41" s="145"/>
      <c r="X41" s="145"/>
      <c r="Y41" s="145"/>
      <c r="Z41" s="145"/>
      <c r="AA41" s="145"/>
      <c r="AB41" s="103"/>
      <c r="AC41" s="95"/>
    </row>
    <row r="42" spans="1:29" s="1" customFormat="1" ht="27.75" customHeight="1">
      <c r="A42" s="80" t="s">
        <v>459</v>
      </c>
      <c r="B42" s="196"/>
      <c r="C42" s="133" t="s">
        <v>102</v>
      </c>
      <c r="D42" s="3" t="s">
        <v>103</v>
      </c>
      <c r="E42" s="143"/>
      <c r="F42" s="103"/>
      <c r="G42" s="145"/>
      <c r="H42" s="93">
        <f t="shared" si="13"/>
        <v>0</v>
      </c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36"/>
      <c r="T42" s="145"/>
      <c r="U42" s="145"/>
      <c r="V42" s="145"/>
      <c r="W42" s="145"/>
      <c r="X42" s="145"/>
      <c r="Y42" s="145"/>
      <c r="Z42" s="145"/>
      <c r="AA42" s="103"/>
      <c r="AB42" s="103"/>
      <c r="AC42" s="95"/>
    </row>
    <row r="43" spans="1:29" s="1" customFormat="1" ht="27.75" customHeight="1">
      <c r="A43" s="80" t="s">
        <v>460</v>
      </c>
      <c r="B43" s="196"/>
      <c r="C43" s="133" t="s">
        <v>99</v>
      </c>
      <c r="D43" s="3" t="s">
        <v>100</v>
      </c>
      <c r="E43" s="143"/>
      <c r="F43" s="103"/>
      <c r="G43" s="145"/>
      <c r="H43" s="93">
        <f t="shared" si="13"/>
        <v>0</v>
      </c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36"/>
      <c r="T43" s="145"/>
      <c r="U43" s="145"/>
      <c r="V43" s="145"/>
      <c r="W43" s="145"/>
      <c r="X43" s="145"/>
      <c r="Y43" s="145"/>
      <c r="Z43" s="145"/>
      <c r="AA43" s="145"/>
      <c r="AB43" s="103"/>
      <c r="AC43" s="95"/>
    </row>
    <row r="44" spans="1:29" s="1" customFormat="1" ht="27.75" customHeight="1" thickBot="1">
      <c r="A44" s="80" t="s">
        <v>461</v>
      </c>
      <c r="B44" s="197"/>
      <c r="C44" s="133" t="s">
        <v>104</v>
      </c>
      <c r="D44" s="3" t="s">
        <v>105</v>
      </c>
      <c r="E44" s="144"/>
      <c r="F44" s="104"/>
      <c r="G44" s="146"/>
      <c r="H44" s="105">
        <f t="shared" si="13"/>
        <v>0</v>
      </c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70"/>
      <c r="T44" s="146"/>
      <c r="U44" s="146"/>
      <c r="V44" s="146"/>
      <c r="W44" s="146"/>
      <c r="X44" s="146"/>
      <c r="Y44" s="146"/>
      <c r="Z44" s="146"/>
      <c r="AA44" s="104"/>
      <c r="AB44" s="104"/>
      <c r="AC44" s="106"/>
    </row>
  </sheetData>
  <sheetProtection password="D86F" sheet="1" objects="1" scenarios="1"/>
  <mergeCells count="26">
    <mergeCell ref="B10:B44"/>
    <mergeCell ref="E5:AC5"/>
    <mergeCell ref="E6:F6"/>
    <mergeCell ref="I7:J7"/>
    <mergeCell ref="K7:L7"/>
    <mergeCell ref="M7:N7"/>
    <mergeCell ref="I6:N6"/>
    <mergeCell ref="Q7:R7"/>
    <mergeCell ref="P6:R6"/>
    <mergeCell ref="T6:W6"/>
    <mergeCell ref="G6:G8"/>
    <mergeCell ref="H6:H8"/>
    <mergeCell ref="O6:O8"/>
    <mergeCell ref="S6:S8"/>
    <mergeCell ref="X6:X8"/>
    <mergeCell ref="AB7:AB8"/>
    <mergeCell ref="AC7:AC8"/>
    <mergeCell ref="B2:AC2"/>
    <mergeCell ref="Z6:Z8"/>
    <mergeCell ref="AA6:AA8"/>
    <mergeCell ref="F7:F8"/>
    <mergeCell ref="P7:P8"/>
    <mergeCell ref="T7:T8"/>
    <mergeCell ref="U7:U8"/>
    <mergeCell ref="V7:V8"/>
    <mergeCell ref="W7:W8"/>
  </mergeCells>
  <conditionalFormatting sqref="C17:C18">
    <cfRule type="cellIs" dxfId="21" priority="2" stopIfTrue="1" operator="equal">
      <formula>#REF!</formula>
    </cfRule>
  </conditionalFormatting>
  <conditionalFormatting sqref="C20:C24 C26:C44">
    <cfRule type="cellIs" dxfId="20" priority="1" stopIfTrue="1" operator="equal">
      <formula>#REF!</formula>
    </cfRule>
  </conditionalFormatting>
  <dataValidations count="22">
    <dataValidation type="decimal" operator="lessThanOrEqual" allowBlank="1" showInputMessage="1" showErrorMessage="1" error="A negative figure is to be reported" prompt="A negative figure is to be reported" sqref="G17:G18 I17:M18">
      <formula1>0</formula1>
    </dataValidation>
    <dataValidation type="decimal" operator="greaterThanOrEqual" allowBlank="1" showInputMessage="1" showErrorMessage="1" error="A positive figure is to be reported" prompt="A positive figure is to be reported" sqref="N17:N18">
      <formula1>0</formula1>
    </dataValidation>
    <dataValidation type="decimal" operator="lessThanOrEqual" allowBlank="1" showInputMessage="1" showErrorMessage="1" error="A negative figure is to be reported " prompt="A negative figure is to be reported" sqref="Q17:Q18">
      <formula1>0</formula1>
    </dataValidation>
    <dataValidation allowBlank="1" showInputMessage="1" showErrorMessage="1" prompt="If there is no SME-supporting factor, then cell AA39 must be equal to cell Z39" sqref="AA39"/>
    <dataValidation allowBlank="1" showInputMessage="1" showErrorMessage="1" prompt="If there is no SME-supporting factor, then cell AA38 must be equal to cell Z38" sqref="AA38"/>
    <dataValidation allowBlank="1" showInputMessage="1" showErrorMessage="1" prompt="If there is no SME-supporting factor, then cell AA37 must be equal to cell Z37" sqref="AA37"/>
    <dataValidation allowBlank="1" showInputMessage="1" showErrorMessage="1" prompt="If there is no SME-supporting factor, then cell AA36 must be equal to cell Z36" sqref="AA36"/>
    <dataValidation allowBlank="1" showInputMessage="1" showErrorMessage="1" prompt="If there is no SME-supporting factor, then cell AA35 must be equal to cell Z35" sqref="AA35"/>
    <dataValidation allowBlank="1" showInputMessage="1" showErrorMessage="1" prompt="If there is no SME-supporting factor, then cell AA34 must be equal to cell Z34" sqref="AA34"/>
    <dataValidation allowBlank="1" showInputMessage="1" showErrorMessage="1" prompt="If there is no SME-supporting factor, then cell AA33 must be equal to cell Z33" sqref="AA33"/>
    <dataValidation allowBlank="1" showInputMessage="1" showErrorMessage="1" prompt="If there is no SME-supporting factor, then cell AA32 must be equal to cell Z32" sqref="AA32"/>
    <dataValidation allowBlank="1" showInputMessage="1" showErrorMessage="1" prompt="If there is no SME-supporting factor, then cell AA31 must be equal to cell Z31_x000a_" sqref="AA31"/>
    <dataValidation allowBlank="1" showInputMessage="1" showErrorMessage="1" prompt="If there is no SME-supporting factor, then cell AA30 must be equal to cell Z30" sqref="AA30"/>
    <dataValidation allowBlank="1" showInputMessage="1" showErrorMessage="1" prompt="If there is no SME-supporting factor, then cell AA29 must be equal to cell Z29" sqref="AA29"/>
    <dataValidation allowBlank="1" showInputMessage="1" showErrorMessage="1" prompt="If there is no SME-supporting factor, then cell AA28 must be equal to cell Z28_x000a_" sqref="AA28"/>
    <dataValidation allowBlank="1" showInputMessage="1" showErrorMessage="1" prompt="If there is no SME-supporting factor, then cell AA27 must be equal to cell Z27" sqref="AA27"/>
    <dataValidation allowBlank="1" showInputMessage="1" showErrorMessage="1" prompt="If there is no SME-supporting factor, then cell AA26 must be equal to cell Z26" sqref="AA26"/>
    <dataValidation allowBlank="1" showInputMessage="1" showErrorMessage="1" prompt="If there is no SME-supporting factor, then cell AA40 must be equal to cell Z40" sqref="AA40"/>
    <dataValidation type="decimal" operator="greaterThanOrEqual" allowBlank="1" showInputMessage="1" showErrorMessage="1" error="Value must be greater than or equal to r70c20" sqref="E17">
      <formula1>F17</formula1>
    </dataValidation>
    <dataValidation type="decimal" operator="lessThanOrEqual" allowBlank="1" showInputMessage="1" showErrorMessage="1" error="Value must less than or equal to r70c10" sqref="F17">
      <formula1>E17</formula1>
    </dataValidation>
    <dataValidation type="decimal" operator="greaterThanOrEqual" allowBlank="1" showInputMessage="1" showErrorMessage="1" error="Value must be greater than or equal to r80c20" sqref="E18">
      <formula1>F18</formula1>
    </dataValidation>
    <dataValidation type="decimal" operator="lessThanOrEqual" allowBlank="1" showInputMessage="1" showErrorMessage="1" error="Value must less than or equal to r80c10" sqref="F18">
      <formula1>E18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13">
    <outlinePr summaryBelow="0" summaryRight="0"/>
  </sheetPr>
  <dimension ref="A2:AC44"/>
  <sheetViews>
    <sheetView topLeftCell="D4" zoomScale="50" zoomScaleNormal="50" workbookViewId="0">
      <selection activeCell="Y12" sqref="Y12"/>
    </sheetView>
  </sheetViews>
  <sheetFormatPr defaultColWidth="9.140625" defaultRowHeight="15"/>
  <cols>
    <col min="1" max="1" width="4.140625" customWidth="1"/>
    <col min="2" max="2" width="5.7109375" customWidth="1"/>
    <col min="3" max="3" width="60.7109375" customWidth="1"/>
    <col min="4" max="4" width="4" bestFit="1" customWidth="1"/>
    <col min="5" max="24" width="20.7109375" customWidth="1"/>
    <col min="25" max="25" width="20.7109375" style="1" customWidth="1"/>
    <col min="26" max="29" width="20.7109375" customWidth="1"/>
  </cols>
  <sheetData>
    <row r="2" spans="1:29">
      <c r="B2" s="183" t="s">
        <v>106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5"/>
    </row>
    <row r="4" spans="1:29">
      <c r="A4" s="151" t="s">
        <v>398</v>
      </c>
      <c r="C4" s="4" t="s">
        <v>80</v>
      </c>
    </row>
    <row r="5" spans="1:29" ht="15.75" thickBot="1">
      <c r="A5" s="152"/>
      <c r="E5" s="198" t="s">
        <v>69</v>
      </c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</row>
    <row r="6" spans="1:29" ht="60" customHeight="1">
      <c r="A6" s="152"/>
      <c r="E6" s="188" t="s">
        <v>28</v>
      </c>
      <c r="F6" s="199"/>
      <c r="G6" s="214" t="s">
        <v>53</v>
      </c>
      <c r="H6" s="214" t="s">
        <v>39</v>
      </c>
      <c r="I6" s="203" t="s">
        <v>40</v>
      </c>
      <c r="J6" s="204"/>
      <c r="K6" s="204"/>
      <c r="L6" s="204"/>
      <c r="M6" s="204"/>
      <c r="N6" s="205"/>
      <c r="O6" s="214" t="s">
        <v>67</v>
      </c>
      <c r="P6" s="208" t="s">
        <v>55</v>
      </c>
      <c r="Q6" s="209"/>
      <c r="R6" s="210"/>
      <c r="S6" s="211" t="s">
        <v>45</v>
      </c>
      <c r="T6" s="211" t="s">
        <v>46</v>
      </c>
      <c r="U6" s="212"/>
      <c r="V6" s="212"/>
      <c r="W6" s="213"/>
      <c r="X6" s="219" t="s">
        <v>29</v>
      </c>
      <c r="Y6" s="82"/>
      <c r="Z6" s="188" t="s">
        <v>59</v>
      </c>
      <c r="AA6" s="188" t="s">
        <v>60</v>
      </c>
      <c r="AB6" s="88"/>
      <c r="AC6" s="89"/>
    </row>
    <row r="7" spans="1:29" ht="57">
      <c r="A7" s="152"/>
      <c r="E7" s="83"/>
      <c r="F7" s="190" t="s">
        <v>36</v>
      </c>
      <c r="G7" s="215"/>
      <c r="H7" s="216"/>
      <c r="I7" s="200" t="s">
        <v>41</v>
      </c>
      <c r="J7" s="201"/>
      <c r="K7" s="200" t="s">
        <v>33</v>
      </c>
      <c r="L7" s="202"/>
      <c r="M7" s="200" t="s">
        <v>42</v>
      </c>
      <c r="N7" s="202"/>
      <c r="O7" s="215"/>
      <c r="P7" s="193" t="s">
        <v>56</v>
      </c>
      <c r="Q7" s="206" t="s">
        <v>44</v>
      </c>
      <c r="R7" s="207"/>
      <c r="S7" s="217"/>
      <c r="T7" s="186">
        <v>0</v>
      </c>
      <c r="U7" s="186">
        <v>0.2</v>
      </c>
      <c r="V7" s="186">
        <v>0.5</v>
      </c>
      <c r="W7" s="186">
        <v>1</v>
      </c>
      <c r="X7" s="220"/>
      <c r="Y7" s="83" t="s">
        <v>101</v>
      </c>
      <c r="Z7" s="189"/>
      <c r="AA7" s="189"/>
      <c r="AB7" s="190" t="s">
        <v>50</v>
      </c>
      <c r="AC7" s="191" t="s">
        <v>48</v>
      </c>
    </row>
    <row r="8" spans="1:29" ht="42.75">
      <c r="A8" s="152"/>
      <c r="E8" s="83"/>
      <c r="F8" s="189"/>
      <c r="G8" s="215"/>
      <c r="H8" s="216"/>
      <c r="I8" s="84" t="s">
        <v>63</v>
      </c>
      <c r="J8" s="84" t="s">
        <v>64</v>
      </c>
      <c r="K8" s="85" t="s">
        <v>65</v>
      </c>
      <c r="L8" s="85" t="s">
        <v>66</v>
      </c>
      <c r="M8" s="85" t="s">
        <v>54</v>
      </c>
      <c r="N8" s="85" t="s">
        <v>43</v>
      </c>
      <c r="O8" s="215"/>
      <c r="P8" s="194"/>
      <c r="Q8" s="86"/>
      <c r="R8" s="87" t="s">
        <v>57</v>
      </c>
      <c r="S8" s="218"/>
      <c r="T8" s="187"/>
      <c r="U8" s="187"/>
      <c r="V8" s="187"/>
      <c r="W8" s="187"/>
      <c r="X8" s="220"/>
      <c r="Y8" s="83"/>
      <c r="Z8" s="189"/>
      <c r="AA8" s="189"/>
      <c r="AB8" s="189"/>
      <c r="AC8" s="192"/>
    </row>
    <row r="9" spans="1:29">
      <c r="A9" s="152"/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  <c r="L9" s="2" t="s">
        <v>17</v>
      </c>
      <c r="M9" s="2" t="s">
        <v>18</v>
      </c>
      <c r="N9" s="2" t="s">
        <v>19</v>
      </c>
      <c r="O9" s="2" t="s">
        <v>0</v>
      </c>
      <c r="P9" s="2" t="s">
        <v>1</v>
      </c>
      <c r="Q9" s="2" t="s">
        <v>2</v>
      </c>
      <c r="R9" s="2" t="s">
        <v>3</v>
      </c>
      <c r="S9" s="2" t="s">
        <v>4</v>
      </c>
      <c r="T9" s="2" t="s">
        <v>5</v>
      </c>
      <c r="U9" s="2" t="s">
        <v>6</v>
      </c>
      <c r="V9" s="2" t="s">
        <v>7</v>
      </c>
      <c r="W9" s="2" t="s">
        <v>20</v>
      </c>
      <c r="X9" s="2" t="s">
        <v>8</v>
      </c>
      <c r="Y9" s="2" t="s">
        <v>9</v>
      </c>
      <c r="Z9" s="2" t="s">
        <v>58</v>
      </c>
      <c r="AA9" s="2" t="s">
        <v>21</v>
      </c>
      <c r="AB9" s="2" t="s">
        <v>22</v>
      </c>
      <c r="AC9" s="2" t="s">
        <v>23</v>
      </c>
    </row>
    <row r="10" spans="1:29" s="1" customFormat="1" ht="25.5" customHeight="1">
      <c r="A10" s="80" t="s">
        <v>110</v>
      </c>
      <c r="B10" s="195" t="s">
        <v>68</v>
      </c>
      <c r="C10" s="130" t="s">
        <v>35</v>
      </c>
      <c r="D10" s="3" t="s">
        <v>10</v>
      </c>
      <c r="E10" s="124">
        <f>IF(ROUND(SUM($E$26:$E$32,$E$34:$E$40),0)=ROUND(SUM($E$17:$E$18,$E$20,$E$22,$E$24),0),ROUND(SUM($E$26:$E$32,$E$34:$E$40),0),"ERROR")</f>
        <v>0</v>
      </c>
      <c r="F10" s="90"/>
      <c r="G10" s="91">
        <f>IF(ROUND(SUM($G$26:$G$32,$G$34:$G$40),0)=ROUND(SUM($G$17:$G$18,$G$20,$G$22,$G$24),0),ROUND(SUM($G$26:$G$32,$G$34:$G$40),0),"ERROR")</f>
        <v>0</v>
      </c>
      <c r="H10" s="91">
        <f>IF(ROUND(SUM($H$26:$H$32,$H$34:$H$40),0)=ROUND(SUM($H$17:$H$18,$H$20,$H$22,$H$24),0),ROUND(SUM($H$26:$H$32,$H$34:$H$40),0),"ERROR")</f>
        <v>0</v>
      </c>
      <c r="I10" s="91">
        <f>SUM(I17:I18,I20,I22,I24)</f>
        <v>0</v>
      </c>
      <c r="J10" s="91">
        <f>SUM(J17:J18,J20,J22,J24)</f>
        <v>0</v>
      </c>
      <c r="K10" s="91">
        <f>SUM(K17:K18,K20,K22,K24)</f>
        <v>0</v>
      </c>
      <c r="L10" s="91">
        <f>SUM(L17:L18,L20,L22,L24)</f>
        <v>0</v>
      </c>
      <c r="M10" s="140">
        <f>SUM(I10:L10)</f>
        <v>0</v>
      </c>
      <c r="N10" s="91">
        <f>SUM(N17:N18,N20,N22,N24)</f>
        <v>0</v>
      </c>
      <c r="O10" s="91">
        <f>IF(ROUND(SUM($H$10,$M$10,$N$10),0)=ROUND(SUM($O$17:$O$18,$O$20,$O$22,$O$24),0),ROUND(SUM($H$10,$M$10,$N$10),0),"ERROR")</f>
        <v>0</v>
      </c>
      <c r="P10" s="91">
        <f>SUM(P17:P18,P20,P22,P24)</f>
        <v>0</v>
      </c>
      <c r="Q10" s="91">
        <f>SUM(Q17:Q18,Q20,Q22,Q24)</f>
        <v>0</v>
      </c>
      <c r="R10" s="91">
        <f>SUM(R17:R18,R20,R22,R24)</f>
        <v>0</v>
      </c>
      <c r="S10" s="91">
        <f>IF(ROUND(SUM(S26:S40),0)=ROUND(SUM(S17:S18,S20,S22,S24),0),ROUND(SUM(S26:S40),0),"ERROR")</f>
        <v>0</v>
      </c>
      <c r="T10" s="91">
        <f>IF(ROUND(SUM(T26:T40),0)=ROUND(T18,0),ROUND(SUM(T26:T40),0),"ERROR")</f>
        <v>0</v>
      </c>
      <c r="U10" s="91">
        <f>IF(ROUND(SUM(U26:U40),0)=ROUND(U18,0),ROUND(SUM(U26:U40),0),"ERROR")</f>
        <v>0</v>
      </c>
      <c r="V10" s="91">
        <f>IF(ROUND(SUM(V26:V40),0)=ROUND(V18,0),ROUND(SUM(V26:V40),0),"ERROR")</f>
        <v>0</v>
      </c>
      <c r="W10" s="91">
        <f>IF(ROUND(SUM(W26:W40),0)=ROUND(W18,0),ROUND(SUM(W26:W40),0),"ERROR")</f>
        <v>0</v>
      </c>
      <c r="X10" s="159">
        <f>S10-T10-(0.8*U10)-(0.5*V10)</f>
        <v>0</v>
      </c>
      <c r="Y10" s="91">
        <f>SUM(Y17:Y18,Y20,Y22,Y24)</f>
        <v>0</v>
      </c>
      <c r="Z10" s="91">
        <f>IF(ROUND(SUM(Z26:Z40),0)=ROUND(SUM(Z17:Z18,Z20,Z22,Z24),0),ROUND(SUM(Z26:Z40),0),"ERROR")</f>
        <v>0</v>
      </c>
      <c r="AA10" s="91">
        <f>SUM(AA26:AA40)</f>
        <v>0</v>
      </c>
      <c r="AB10" s="140"/>
      <c r="AC10" s="141"/>
    </row>
    <row r="11" spans="1:29" s="1" customFormat="1" ht="25.5" customHeight="1">
      <c r="A11" s="80" t="s">
        <v>399</v>
      </c>
      <c r="B11" s="196"/>
      <c r="C11" s="131" t="s">
        <v>34</v>
      </c>
      <c r="D11" s="3" t="s">
        <v>11</v>
      </c>
      <c r="E11" s="134"/>
      <c r="F11" s="92"/>
      <c r="G11" s="136"/>
      <c r="H11" s="93">
        <f t="shared" ref="H11:H15" si="0">E11+G11</f>
        <v>0</v>
      </c>
      <c r="I11" s="136"/>
      <c r="J11" s="136"/>
      <c r="K11" s="136"/>
      <c r="L11" s="136"/>
      <c r="M11" s="136"/>
      <c r="N11" s="136"/>
      <c r="O11" s="93">
        <f t="shared" ref="O11:O15" si="1">SUM(H11,M11:N11)</f>
        <v>0</v>
      </c>
      <c r="P11" s="136"/>
      <c r="Q11" s="136"/>
      <c r="R11" s="136"/>
      <c r="S11" s="93">
        <f>SUM(O11:Q11)</f>
        <v>0</v>
      </c>
      <c r="T11" s="136"/>
      <c r="U11" s="136"/>
      <c r="V11" s="136"/>
      <c r="W11" s="136"/>
      <c r="X11" s="160">
        <f t="shared" ref="X11:X15" si="2">S11-T11-(0.8*U11)-(0.5*V11)</f>
        <v>0</v>
      </c>
      <c r="Y11" s="136"/>
      <c r="Z11" s="136"/>
      <c r="AA11" s="136"/>
      <c r="AB11" s="94"/>
      <c r="AC11" s="95"/>
    </row>
    <row r="12" spans="1:29" s="1" customFormat="1" ht="25.5" customHeight="1">
      <c r="A12" s="80" t="s">
        <v>400</v>
      </c>
      <c r="B12" s="196"/>
      <c r="C12" s="132" t="s">
        <v>61</v>
      </c>
      <c r="D12" s="3" t="s">
        <v>12</v>
      </c>
      <c r="E12" s="134"/>
      <c r="F12" s="92"/>
      <c r="G12" s="136"/>
      <c r="H12" s="93">
        <f t="shared" si="0"/>
        <v>0</v>
      </c>
      <c r="I12" s="136"/>
      <c r="J12" s="136"/>
      <c r="K12" s="136"/>
      <c r="L12" s="136"/>
      <c r="M12" s="136"/>
      <c r="N12" s="136"/>
      <c r="O12" s="93">
        <f t="shared" si="1"/>
        <v>0</v>
      </c>
      <c r="P12" s="136"/>
      <c r="Q12" s="136"/>
      <c r="R12" s="136"/>
      <c r="S12" s="93">
        <f t="shared" ref="S12:S15" si="3">SUM(O12:Q12)</f>
        <v>0</v>
      </c>
      <c r="T12" s="136"/>
      <c r="U12" s="136"/>
      <c r="V12" s="136"/>
      <c r="W12" s="136"/>
      <c r="X12" s="160">
        <f t="shared" si="2"/>
        <v>0</v>
      </c>
      <c r="Y12" s="136"/>
      <c r="Z12" s="136"/>
      <c r="AA12" s="138"/>
      <c r="AB12" s="94"/>
      <c r="AC12" s="95"/>
    </row>
    <row r="13" spans="1:29" s="1" customFormat="1" ht="28.5">
      <c r="A13" s="80" t="s">
        <v>401</v>
      </c>
      <c r="B13" s="196"/>
      <c r="C13" s="131" t="s">
        <v>49</v>
      </c>
      <c r="D13" s="3" t="s">
        <v>13</v>
      </c>
      <c r="E13" s="134"/>
      <c r="F13" s="92"/>
      <c r="G13" s="136"/>
      <c r="H13" s="93">
        <f t="shared" si="0"/>
        <v>0</v>
      </c>
      <c r="I13" s="136"/>
      <c r="J13" s="136"/>
      <c r="K13" s="136"/>
      <c r="L13" s="136"/>
      <c r="M13" s="136"/>
      <c r="N13" s="136"/>
      <c r="O13" s="93">
        <f t="shared" si="1"/>
        <v>0</v>
      </c>
      <c r="P13" s="136"/>
      <c r="Q13" s="136"/>
      <c r="R13" s="136"/>
      <c r="S13" s="93">
        <f t="shared" si="3"/>
        <v>0</v>
      </c>
      <c r="T13" s="136"/>
      <c r="U13" s="136"/>
      <c r="V13" s="136"/>
      <c r="W13" s="136"/>
      <c r="X13" s="160">
        <f t="shared" si="2"/>
        <v>0</v>
      </c>
      <c r="Y13" s="136"/>
      <c r="Z13" s="136"/>
      <c r="AA13" s="138"/>
      <c r="AB13" s="94"/>
      <c r="AC13" s="95"/>
    </row>
    <row r="14" spans="1:29" s="1" customFormat="1" ht="28.5">
      <c r="A14" s="80" t="s">
        <v>402</v>
      </c>
      <c r="B14" s="196"/>
      <c r="C14" s="131" t="s">
        <v>51</v>
      </c>
      <c r="D14" s="3" t="s">
        <v>14</v>
      </c>
      <c r="E14" s="134"/>
      <c r="F14" s="92"/>
      <c r="G14" s="136"/>
      <c r="H14" s="93">
        <f t="shared" si="0"/>
        <v>0</v>
      </c>
      <c r="I14" s="136"/>
      <c r="J14" s="136"/>
      <c r="K14" s="136"/>
      <c r="L14" s="136"/>
      <c r="M14" s="136"/>
      <c r="N14" s="136"/>
      <c r="O14" s="93">
        <f t="shared" si="1"/>
        <v>0</v>
      </c>
      <c r="P14" s="136"/>
      <c r="Q14" s="136"/>
      <c r="R14" s="136"/>
      <c r="S14" s="93">
        <f t="shared" si="3"/>
        <v>0</v>
      </c>
      <c r="T14" s="136"/>
      <c r="U14" s="136"/>
      <c r="V14" s="136"/>
      <c r="W14" s="136"/>
      <c r="X14" s="160">
        <f t="shared" si="2"/>
        <v>0</v>
      </c>
      <c r="Y14" s="136"/>
      <c r="Z14" s="136"/>
      <c r="AA14" s="138"/>
      <c r="AB14" s="94"/>
      <c r="AC14" s="95"/>
    </row>
    <row r="15" spans="1:29" s="1" customFormat="1" ht="42.75">
      <c r="A15" s="80" t="s">
        <v>403</v>
      </c>
      <c r="B15" s="196"/>
      <c r="C15" s="131" t="s">
        <v>52</v>
      </c>
      <c r="D15" s="3" t="s">
        <v>15</v>
      </c>
      <c r="E15" s="135"/>
      <c r="F15" s="96"/>
      <c r="G15" s="137"/>
      <c r="H15" s="97">
        <f t="shared" si="0"/>
        <v>0</v>
      </c>
      <c r="I15" s="137"/>
      <c r="J15" s="137"/>
      <c r="K15" s="137"/>
      <c r="L15" s="137"/>
      <c r="M15" s="137"/>
      <c r="N15" s="137"/>
      <c r="O15" s="97">
        <f t="shared" si="1"/>
        <v>0</v>
      </c>
      <c r="P15" s="137"/>
      <c r="Q15" s="137"/>
      <c r="R15" s="137"/>
      <c r="S15" s="97">
        <f t="shared" si="3"/>
        <v>0</v>
      </c>
      <c r="T15" s="137"/>
      <c r="U15" s="137"/>
      <c r="V15" s="137"/>
      <c r="W15" s="137"/>
      <c r="X15" s="161">
        <f t="shared" si="2"/>
        <v>0</v>
      </c>
      <c r="Y15" s="137"/>
      <c r="Z15" s="137"/>
      <c r="AA15" s="139"/>
      <c r="AB15" s="98"/>
      <c r="AC15" s="99"/>
    </row>
    <row r="16" spans="1:29" s="1" customFormat="1">
      <c r="B16" s="196"/>
      <c r="C16" s="81" t="s">
        <v>70</v>
      </c>
      <c r="D16" s="129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65"/>
      <c r="Y16" s="108"/>
      <c r="Z16" s="107"/>
      <c r="AA16" s="107"/>
      <c r="AB16" s="107"/>
      <c r="AC16" s="108"/>
    </row>
    <row r="17" spans="1:29" s="1" customFormat="1" ht="30" customHeight="1">
      <c r="A17" s="80" t="s">
        <v>404</v>
      </c>
      <c r="B17" s="196"/>
      <c r="C17" s="133" t="s">
        <v>37</v>
      </c>
      <c r="D17" s="3" t="s">
        <v>16</v>
      </c>
      <c r="E17" s="125"/>
      <c r="F17" s="109"/>
      <c r="G17" s="110"/>
      <c r="H17" s="111">
        <f t="shared" ref="H17:H18" si="4">E17+G17</f>
        <v>0</v>
      </c>
      <c r="I17" s="112"/>
      <c r="J17" s="112"/>
      <c r="K17" s="112"/>
      <c r="L17" s="112"/>
      <c r="M17" s="112"/>
      <c r="N17" s="113"/>
      <c r="O17" s="114">
        <f t="shared" ref="O17:O18" si="5">SUM(H17,M17:N17)</f>
        <v>0</v>
      </c>
      <c r="P17" s="113"/>
      <c r="Q17" s="113"/>
      <c r="R17" s="113"/>
      <c r="S17" s="111">
        <f t="shared" ref="S17:S18" si="6">SUM(O17:Q17)</f>
        <v>0</v>
      </c>
      <c r="T17" s="115"/>
      <c r="U17" s="115"/>
      <c r="V17" s="115"/>
      <c r="W17" s="115"/>
      <c r="X17" s="162">
        <f>S17</f>
        <v>0</v>
      </c>
      <c r="Y17" s="116"/>
      <c r="Z17" s="113"/>
      <c r="AA17" s="117"/>
      <c r="AB17" s="117"/>
      <c r="AC17" s="153"/>
    </row>
    <row r="18" spans="1:29" s="1" customFormat="1" ht="28.5">
      <c r="A18" s="80" t="s">
        <v>405</v>
      </c>
      <c r="B18" s="196"/>
      <c r="C18" s="133" t="s">
        <v>38</v>
      </c>
      <c r="D18" s="3" t="s">
        <v>17</v>
      </c>
      <c r="E18" s="126"/>
      <c r="F18" s="118"/>
      <c r="G18" s="119"/>
      <c r="H18" s="120">
        <f t="shared" si="4"/>
        <v>0</v>
      </c>
      <c r="I18" s="112"/>
      <c r="J18" s="112"/>
      <c r="K18" s="112"/>
      <c r="L18" s="112"/>
      <c r="M18" s="112"/>
      <c r="N18" s="121"/>
      <c r="O18" s="122">
        <f t="shared" si="5"/>
        <v>0</v>
      </c>
      <c r="P18" s="121"/>
      <c r="Q18" s="121"/>
      <c r="R18" s="121"/>
      <c r="S18" s="120">
        <f t="shared" si="6"/>
        <v>0</v>
      </c>
      <c r="T18" s="119"/>
      <c r="U18" s="119"/>
      <c r="V18" s="119"/>
      <c r="W18" s="119"/>
      <c r="X18" s="161">
        <f>S18-T18-(0.8*U18)-(0.5*V18)</f>
        <v>0</v>
      </c>
      <c r="Y18" s="121"/>
      <c r="Z18" s="121"/>
      <c r="AA18" s="123"/>
      <c r="AB18" s="155"/>
      <c r="AC18" s="154"/>
    </row>
    <row r="19" spans="1:29" s="1" customFormat="1">
      <c r="B19" s="196"/>
      <c r="C19" s="81" t="s">
        <v>71</v>
      </c>
      <c r="D19" s="128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65"/>
      <c r="Y19" s="108"/>
      <c r="Z19" s="107"/>
      <c r="AA19" s="107"/>
      <c r="AB19" s="107"/>
      <c r="AC19" s="108"/>
    </row>
    <row r="20" spans="1:29" s="1" customFormat="1" ht="24.75" customHeight="1">
      <c r="A20" s="80" t="s">
        <v>406</v>
      </c>
      <c r="B20" s="196"/>
      <c r="C20" s="133" t="s">
        <v>30</v>
      </c>
      <c r="D20" s="3" t="s">
        <v>18</v>
      </c>
      <c r="E20" s="125"/>
      <c r="F20" s="90"/>
      <c r="G20" s="140"/>
      <c r="H20" s="91">
        <f t="shared" ref="H20:H24" si="7">E20+G20</f>
        <v>0</v>
      </c>
      <c r="I20" s="140"/>
      <c r="J20" s="140"/>
      <c r="K20" s="140"/>
      <c r="L20" s="140"/>
      <c r="M20" s="140"/>
      <c r="N20" s="140"/>
      <c r="O20" s="91">
        <f t="shared" ref="O20:O24" si="8">SUM(H20,M20:N20)</f>
        <v>0</v>
      </c>
      <c r="P20" s="140"/>
      <c r="Q20" s="140"/>
      <c r="R20" s="140"/>
      <c r="S20" s="91">
        <f t="shared" ref="S20:S24" si="9">SUM(O20:Q20)</f>
        <v>0</v>
      </c>
      <c r="T20" s="101"/>
      <c r="U20" s="101"/>
      <c r="V20" s="101"/>
      <c r="W20" s="101"/>
      <c r="X20" s="163">
        <f>S20</f>
        <v>0</v>
      </c>
      <c r="Y20" s="140"/>
      <c r="Z20" s="140"/>
      <c r="AA20" s="150"/>
      <c r="AB20" s="90"/>
      <c r="AC20" s="100"/>
    </row>
    <row r="21" spans="1:29" s="1" customFormat="1" ht="24.75" customHeight="1">
      <c r="A21" s="80" t="s">
        <v>407</v>
      </c>
      <c r="B21" s="196"/>
      <c r="C21" s="133" t="s">
        <v>62</v>
      </c>
      <c r="D21" s="3" t="s">
        <v>19</v>
      </c>
      <c r="E21" s="134"/>
      <c r="F21" s="92"/>
      <c r="G21" s="136"/>
      <c r="H21" s="92"/>
      <c r="I21" s="94"/>
      <c r="J21" s="94"/>
      <c r="K21" s="94"/>
      <c r="L21" s="94"/>
      <c r="M21" s="94"/>
      <c r="N21" s="94"/>
      <c r="O21" s="102"/>
      <c r="P21" s="94"/>
      <c r="Q21" s="94"/>
      <c r="R21" s="94"/>
      <c r="S21" s="94"/>
      <c r="T21" s="94"/>
      <c r="U21" s="94"/>
      <c r="V21" s="94"/>
      <c r="W21" s="94"/>
      <c r="X21" s="164">
        <f>E21+G21</f>
        <v>0</v>
      </c>
      <c r="Y21" s="94"/>
      <c r="Z21" s="94"/>
      <c r="AA21" s="92"/>
      <c r="AB21" s="92"/>
      <c r="AC21" s="95"/>
    </row>
    <row r="22" spans="1:29" s="1" customFormat="1" ht="24.75" customHeight="1">
      <c r="A22" s="80" t="s">
        <v>408</v>
      </c>
      <c r="B22" s="196"/>
      <c r="C22" s="133" t="s">
        <v>31</v>
      </c>
      <c r="D22" s="3" t="s">
        <v>0</v>
      </c>
      <c r="E22" s="134"/>
      <c r="F22" s="92"/>
      <c r="G22" s="136"/>
      <c r="H22" s="93">
        <f t="shared" si="7"/>
        <v>0</v>
      </c>
      <c r="I22" s="136"/>
      <c r="J22" s="136"/>
      <c r="K22" s="136"/>
      <c r="L22" s="136"/>
      <c r="M22" s="136"/>
      <c r="N22" s="136"/>
      <c r="O22" s="93">
        <f t="shared" si="8"/>
        <v>0</v>
      </c>
      <c r="P22" s="136"/>
      <c r="Q22" s="136"/>
      <c r="R22" s="136"/>
      <c r="S22" s="93">
        <f t="shared" si="9"/>
        <v>0</v>
      </c>
      <c r="T22" s="94"/>
      <c r="U22" s="94"/>
      <c r="V22" s="94"/>
      <c r="W22" s="94"/>
      <c r="X22" s="160">
        <f>S22</f>
        <v>0</v>
      </c>
      <c r="Y22" s="136"/>
      <c r="Z22" s="136"/>
      <c r="AA22" s="149"/>
      <c r="AB22" s="92"/>
      <c r="AC22" s="95"/>
    </row>
    <row r="23" spans="1:29" s="1" customFormat="1" ht="24.75" customHeight="1">
      <c r="A23" s="80" t="s">
        <v>409</v>
      </c>
      <c r="B23" s="196"/>
      <c r="C23" s="133" t="s">
        <v>62</v>
      </c>
      <c r="D23" s="3" t="s">
        <v>1</v>
      </c>
      <c r="E23" s="134"/>
      <c r="F23" s="92"/>
      <c r="G23" s="136"/>
      <c r="H23" s="92"/>
      <c r="I23" s="94"/>
      <c r="J23" s="94"/>
      <c r="K23" s="94"/>
      <c r="L23" s="94"/>
      <c r="M23" s="94"/>
      <c r="N23" s="94"/>
      <c r="O23" s="102"/>
      <c r="P23" s="94"/>
      <c r="Q23" s="94"/>
      <c r="R23" s="94"/>
      <c r="S23" s="94"/>
      <c r="T23" s="94"/>
      <c r="U23" s="94"/>
      <c r="V23" s="94"/>
      <c r="W23" s="94"/>
      <c r="X23" s="160">
        <f>E23+G23</f>
        <v>0</v>
      </c>
      <c r="Y23" s="94"/>
      <c r="Z23" s="94"/>
      <c r="AA23" s="92"/>
      <c r="AB23" s="92"/>
      <c r="AC23" s="95"/>
    </row>
    <row r="24" spans="1:29" s="1" customFormat="1" ht="24.75" customHeight="1">
      <c r="A24" s="80" t="s">
        <v>410</v>
      </c>
      <c r="B24" s="196"/>
      <c r="C24" s="133" t="s">
        <v>32</v>
      </c>
      <c r="D24" s="3" t="s">
        <v>2</v>
      </c>
      <c r="E24" s="135"/>
      <c r="F24" s="96"/>
      <c r="G24" s="137"/>
      <c r="H24" s="97">
        <f t="shared" si="7"/>
        <v>0</v>
      </c>
      <c r="I24" s="137"/>
      <c r="J24" s="137"/>
      <c r="K24" s="137"/>
      <c r="L24" s="137"/>
      <c r="M24" s="137"/>
      <c r="N24" s="137"/>
      <c r="O24" s="97">
        <f t="shared" si="8"/>
        <v>0</v>
      </c>
      <c r="P24" s="137"/>
      <c r="Q24" s="137"/>
      <c r="R24" s="137"/>
      <c r="S24" s="97">
        <f t="shared" si="9"/>
        <v>0</v>
      </c>
      <c r="T24" s="98"/>
      <c r="U24" s="98"/>
      <c r="V24" s="98"/>
      <c r="W24" s="98"/>
      <c r="X24" s="161">
        <f>S24</f>
        <v>0</v>
      </c>
      <c r="Y24" s="137"/>
      <c r="Z24" s="137"/>
      <c r="AA24" s="148"/>
      <c r="AB24" s="96"/>
      <c r="AC24" s="99"/>
    </row>
    <row r="25" spans="1:29" s="1" customFormat="1">
      <c r="B25" s="196"/>
      <c r="C25" s="81" t="s">
        <v>72</v>
      </c>
      <c r="D25" s="128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65"/>
      <c r="Y25" s="108"/>
      <c r="Z25" s="107"/>
      <c r="AA25" s="107"/>
      <c r="AB25" s="107"/>
      <c r="AC25" s="108"/>
    </row>
    <row r="26" spans="1:29" s="1" customFormat="1" ht="25.5" customHeight="1">
      <c r="A26" s="80" t="s">
        <v>411</v>
      </c>
      <c r="B26" s="196"/>
      <c r="C26" s="133">
        <v>0</v>
      </c>
      <c r="D26" s="3" t="s">
        <v>3</v>
      </c>
      <c r="E26" s="142"/>
      <c r="F26" s="101"/>
      <c r="G26" s="140"/>
      <c r="H26" s="91">
        <f t="shared" ref="H26:H39" si="10">E26+G26</f>
        <v>0</v>
      </c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40"/>
      <c r="T26" s="140"/>
      <c r="U26" s="140"/>
      <c r="V26" s="140"/>
      <c r="W26" s="140"/>
      <c r="X26" s="163">
        <f t="shared" ref="X26:X40" si="11">S26-T26-(0.8*U26)-(0.5*V26)</f>
        <v>0</v>
      </c>
      <c r="Y26" s="140"/>
      <c r="Z26" s="91">
        <f>$X$26*0</f>
        <v>0</v>
      </c>
      <c r="AA26" s="166"/>
      <c r="AB26" s="140"/>
      <c r="AC26" s="141"/>
    </row>
    <row r="27" spans="1:29" s="1" customFormat="1" ht="25.5" customHeight="1">
      <c r="A27" s="80" t="s">
        <v>412</v>
      </c>
      <c r="B27" s="196"/>
      <c r="C27" s="133">
        <v>0.02</v>
      </c>
      <c r="D27" s="3" t="s">
        <v>4</v>
      </c>
      <c r="E27" s="134"/>
      <c r="F27" s="94"/>
      <c r="G27" s="136"/>
      <c r="H27" s="93">
        <f t="shared" si="10"/>
        <v>0</v>
      </c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136"/>
      <c r="T27" s="136"/>
      <c r="U27" s="136"/>
      <c r="V27" s="136"/>
      <c r="W27" s="136"/>
      <c r="X27" s="160">
        <f t="shared" si="11"/>
        <v>0</v>
      </c>
      <c r="Y27" s="136"/>
      <c r="Z27" s="93">
        <f>$X$27*0.02</f>
        <v>0</v>
      </c>
      <c r="AA27" s="167"/>
      <c r="AB27" s="136"/>
      <c r="AC27" s="147"/>
    </row>
    <row r="28" spans="1:29" s="1" customFormat="1" ht="25.5" customHeight="1">
      <c r="A28" s="80" t="s">
        <v>413</v>
      </c>
      <c r="B28" s="196"/>
      <c r="C28" s="133">
        <v>0.04</v>
      </c>
      <c r="D28" s="3" t="s">
        <v>5</v>
      </c>
      <c r="E28" s="134"/>
      <c r="F28" s="94"/>
      <c r="G28" s="136"/>
      <c r="H28" s="93">
        <f t="shared" si="10"/>
        <v>0</v>
      </c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136"/>
      <c r="T28" s="136"/>
      <c r="U28" s="136"/>
      <c r="V28" s="136"/>
      <c r="W28" s="136"/>
      <c r="X28" s="160">
        <f t="shared" si="11"/>
        <v>0</v>
      </c>
      <c r="Y28" s="136"/>
      <c r="Z28" s="93">
        <f>$X$28*0.04</f>
        <v>0</v>
      </c>
      <c r="AA28" s="168"/>
      <c r="AB28" s="136"/>
      <c r="AC28" s="147"/>
    </row>
    <row r="29" spans="1:29" s="1" customFormat="1" ht="25.5" customHeight="1">
      <c r="A29" s="80" t="s">
        <v>414</v>
      </c>
      <c r="B29" s="196"/>
      <c r="C29" s="133">
        <v>0.1</v>
      </c>
      <c r="D29" s="3" t="s">
        <v>6</v>
      </c>
      <c r="E29" s="134"/>
      <c r="F29" s="94"/>
      <c r="G29" s="136"/>
      <c r="H29" s="93">
        <f t="shared" si="10"/>
        <v>0</v>
      </c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136"/>
      <c r="T29" s="136"/>
      <c r="U29" s="136"/>
      <c r="V29" s="136"/>
      <c r="W29" s="136"/>
      <c r="X29" s="160">
        <f t="shared" si="11"/>
        <v>0</v>
      </c>
      <c r="Y29" s="136"/>
      <c r="Z29" s="93">
        <f>$X$29*0.1</f>
        <v>0</v>
      </c>
      <c r="AA29" s="167"/>
      <c r="AB29" s="136"/>
      <c r="AC29" s="147"/>
    </row>
    <row r="30" spans="1:29" s="1" customFormat="1" ht="25.5" customHeight="1">
      <c r="A30" s="80" t="s">
        <v>415</v>
      </c>
      <c r="B30" s="196"/>
      <c r="C30" s="133">
        <v>0.2</v>
      </c>
      <c r="D30" s="3" t="s">
        <v>7</v>
      </c>
      <c r="E30" s="134"/>
      <c r="F30" s="94"/>
      <c r="G30" s="136"/>
      <c r="H30" s="93">
        <f t="shared" si="10"/>
        <v>0</v>
      </c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136"/>
      <c r="T30" s="136"/>
      <c r="U30" s="136"/>
      <c r="V30" s="136"/>
      <c r="W30" s="136"/>
      <c r="X30" s="160">
        <f t="shared" si="11"/>
        <v>0</v>
      </c>
      <c r="Y30" s="136"/>
      <c r="Z30" s="93">
        <f>$X$30*0.2</f>
        <v>0</v>
      </c>
      <c r="AA30" s="167"/>
      <c r="AB30" s="136"/>
      <c r="AC30" s="147"/>
    </row>
    <row r="31" spans="1:29" s="1" customFormat="1" ht="25.5" customHeight="1">
      <c r="A31" s="80" t="s">
        <v>416</v>
      </c>
      <c r="B31" s="196"/>
      <c r="C31" s="133">
        <v>0.35</v>
      </c>
      <c r="D31" s="3" t="s">
        <v>20</v>
      </c>
      <c r="E31" s="134"/>
      <c r="F31" s="94"/>
      <c r="G31" s="136"/>
      <c r="H31" s="93">
        <f t="shared" si="10"/>
        <v>0</v>
      </c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136"/>
      <c r="T31" s="136"/>
      <c r="U31" s="136"/>
      <c r="V31" s="136"/>
      <c r="W31" s="136"/>
      <c r="X31" s="160">
        <f t="shared" si="11"/>
        <v>0</v>
      </c>
      <c r="Y31" s="136"/>
      <c r="Z31" s="93">
        <f>$X$31*0.35</f>
        <v>0</v>
      </c>
      <c r="AA31" s="167"/>
      <c r="AB31" s="136"/>
      <c r="AC31" s="147"/>
    </row>
    <row r="32" spans="1:29" s="1" customFormat="1" ht="25.5" customHeight="1">
      <c r="A32" s="80" t="s">
        <v>417</v>
      </c>
      <c r="B32" s="196"/>
      <c r="C32" s="133">
        <v>0.5</v>
      </c>
      <c r="D32" s="3" t="s">
        <v>8</v>
      </c>
      <c r="E32" s="134"/>
      <c r="F32" s="94"/>
      <c r="G32" s="136"/>
      <c r="H32" s="93">
        <f t="shared" si="10"/>
        <v>0</v>
      </c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136"/>
      <c r="T32" s="136"/>
      <c r="U32" s="136"/>
      <c r="V32" s="136"/>
      <c r="W32" s="136"/>
      <c r="X32" s="160">
        <f t="shared" si="11"/>
        <v>0</v>
      </c>
      <c r="Y32" s="136"/>
      <c r="Z32" s="93">
        <f>$X$32*0.5</f>
        <v>0</v>
      </c>
      <c r="AA32" s="167"/>
      <c r="AB32" s="136"/>
      <c r="AC32" s="147"/>
    </row>
    <row r="33" spans="1:29" s="1" customFormat="1" ht="25.5" customHeight="1">
      <c r="A33" s="80" t="s">
        <v>418</v>
      </c>
      <c r="B33" s="196"/>
      <c r="C33" s="133">
        <v>0.7</v>
      </c>
      <c r="D33" s="3" t="s">
        <v>9</v>
      </c>
      <c r="E33" s="127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136"/>
      <c r="T33" s="136"/>
      <c r="U33" s="136"/>
      <c r="V33" s="136"/>
      <c r="W33" s="136"/>
      <c r="X33" s="160">
        <f t="shared" si="11"/>
        <v>0</v>
      </c>
      <c r="Y33" s="136"/>
      <c r="Z33" s="93">
        <f>$X$33*0.7</f>
        <v>0</v>
      </c>
      <c r="AA33" s="169"/>
      <c r="AB33" s="136"/>
      <c r="AC33" s="147"/>
    </row>
    <row r="34" spans="1:29" s="1" customFormat="1" ht="25.5" customHeight="1">
      <c r="A34" s="80" t="s">
        <v>419</v>
      </c>
      <c r="B34" s="196"/>
      <c r="C34" s="133">
        <v>0.75</v>
      </c>
      <c r="D34" s="3" t="s">
        <v>21</v>
      </c>
      <c r="E34" s="134"/>
      <c r="F34" s="94"/>
      <c r="G34" s="136"/>
      <c r="H34" s="93">
        <f t="shared" si="10"/>
        <v>0</v>
      </c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136"/>
      <c r="T34" s="136"/>
      <c r="U34" s="136"/>
      <c r="V34" s="136"/>
      <c r="W34" s="136"/>
      <c r="X34" s="160">
        <f t="shared" si="11"/>
        <v>0</v>
      </c>
      <c r="Y34" s="136"/>
      <c r="Z34" s="93">
        <f>$X$34*0.75</f>
        <v>0</v>
      </c>
      <c r="AA34" s="169"/>
      <c r="AB34" s="136"/>
      <c r="AC34" s="147"/>
    </row>
    <row r="35" spans="1:29" s="1" customFormat="1" ht="25.5" customHeight="1">
      <c r="A35" s="80" t="s">
        <v>420</v>
      </c>
      <c r="B35" s="196"/>
      <c r="C35" s="133">
        <v>1</v>
      </c>
      <c r="D35" s="3" t="s">
        <v>22</v>
      </c>
      <c r="E35" s="134"/>
      <c r="F35" s="94"/>
      <c r="G35" s="136"/>
      <c r="H35" s="93">
        <f t="shared" si="10"/>
        <v>0</v>
      </c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136"/>
      <c r="T35" s="136"/>
      <c r="U35" s="136"/>
      <c r="V35" s="136"/>
      <c r="W35" s="136"/>
      <c r="X35" s="160">
        <f t="shared" si="11"/>
        <v>0</v>
      </c>
      <c r="Y35" s="136"/>
      <c r="Z35" s="93">
        <f>$X$35*1</f>
        <v>0</v>
      </c>
      <c r="AA35" s="169"/>
      <c r="AB35" s="136"/>
      <c r="AC35" s="147"/>
    </row>
    <row r="36" spans="1:29" s="1" customFormat="1" ht="25.5" customHeight="1">
      <c r="A36" s="80" t="s">
        <v>421</v>
      </c>
      <c r="B36" s="196"/>
      <c r="C36" s="133">
        <v>1.5</v>
      </c>
      <c r="D36" s="3" t="s">
        <v>23</v>
      </c>
      <c r="E36" s="134"/>
      <c r="F36" s="94"/>
      <c r="G36" s="136"/>
      <c r="H36" s="93">
        <f t="shared" si="10"/>
        <v>0</v>
      </c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136"/>
      <c r="T36" s="136"/>
      <c r="U36" s="136"/>
      <c r="V36" s="136"/>
      <c r="W36" s="136"/>
      <c r="X36" s="160">
        <f t="shared" si="11"/>
        <v>0</v>
      </c>
      <c r="Y36" s="136"/>
      <c r="Z36" s="93">
        <f>$X$36*1.5</f>
        <v>0</v>
      </c>
      <c r="AA36" s="169"/>
      <c r="AB36" s="136"/>
      <c r="AC36" s="147"/>
    </row>
    <row r="37" spans="1:29" s="1" customFormat="1" ht="25.5" customHeight="1">
      <c r="A37" s="80" t="s">
        <v>422</v>
      </c>
      <c r="B37" s="196"/>
      <c r="C37" s="133">
        <v>2.5</v>
      </c>
      <c r="D37" s="3" t="s">
        <v>24</v>
      </c>
      <c r="E37" s="134"/>
      <c r="F37" s="94"/>
      <c r="G37" s="136"/>
      <c r="H37" s="93">
        <f t="shared" si="10"/>
        <v>0</v>
      </c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136"/>
      <c r="T37" s="136"/>
      <c r="U37" s="136"/>
      <c r="V37" s="136"/>
      <c r="W37" s="136"/>
      <c r="X37" s="160">
        <f t="shared" si="11"/>
        <v>0</v>
      </c>
      <c r="Y37" s="136"/>
      <c r="Z37" s="93">
        <f>$X$37*2.5</f>
        <v>0</v>
      </c>
      <c r="AA37" s="169"/>
      <c r="AB37" s="136"/>
      <c r="AC37" s="147"/>
    </row>
    <row r="38" spans="1:29" s="1" customFormat="1" ht="25.5" customHeight="1">
      <c r="A38" s="80" t="s">
        <v>423</v>
      </c>
      <c r="B38" s="196"/>
      <c r="C38" s="133">
        <v>3.7</v>
      </c>
      <c r="D38" s="3" t="s">
        <v>25</v>
      </c>
      <c r="E38" s="134"/>
      <c r="F38" s="94"/>
      <c r="G38" s="136"/>
      <c r="H38" s="93">
        <f t="shared" si="10"/>
        <v>0</v>
      </c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136"/>
      <c r="T38" s="136"/>
      <c r="U38" s="136"/>
      <c r="V38" s="136"/>
      <c r="W38" s="136"/>
      <c r="X38" s="160">
        <f t="shared" si="11"/>
        <v>0</v>
      </c>
      <c r="Y38" s="136"/>
      <c r="Z38" s="93">
        <f>$X$38*3.7</f>
        <v>0</v>
      </c>
      <c r="AA38" s="168"/>
      <c r="AB38" s="136"/>
      <c r="AC38" s="147"/>
    </row>
    <row r="39" spans="1:29" s="1" customFormat="1" ht="25.5" customHeight="1">
      <c r="A39" s="80" t="s">
        <v>424</v>
      </c>
      <c r="B39" s="196"/>
      <c r="C39" s="133">
        <v>12.5</v>
      </c>
      <c r="D39" s="3" t="s">
        <v>26</v>
      </c>
      <c r="E39" s="134"/>
      <c r="F39" s="94"/>
      <c r="G39" s="136"/>
      <c r="H39" s="93">
        <f t="shared" si="10"/>
        <v>0</v>
      </c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136"/>
      <c r="T39" s="136"/>
      <c r="U39" s="136"/>
      <c r="V39" s="136"/>
      <c r="W39" s="136"/>
      <c r="X39" s="160">
        <f t="shared" si="11"/>
        <v>0</v>
      </c>
      <c r="Y39" s="136"/>
      <c r="Z39" s="93">
        <f>$X$39*12.5</f>
        <v>0</v>
      </c>
      <c r="AA39" s="169"/>
      <c r="AB39" s="136"/>
      <c r="AC39" s="147"/>
    </row>
    <row r="40" spans="1:29" s="1" customFormat="1" ht="27.75" customHeight="1">
      <c r="A40" s="80" t="s">
        <v>425</v>
      </c>
      <c r="B40" s="196"/>
      <c r="C40" s="133" t="s">
        <v>47</v>
      </c>
      <c r="D40" s="3" t="s">
        <v>27</v>
      </c>
      <c r="E40" s="134"/>
      <c r="F40" s="94"/>
      <c r="G40" s="136"/>
      <c r="H40" s="93">
        <f>E40+G40</f>
        <v>0</v>
      </c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136"/>
      <c r="T40" s="136"/>
      <c r="U40" s="136"/>
      <c r="V40" s="136"/>
      <c r="W40" s="136"/>
      <c r="X40" s="160">
        <f t="shared" si="11"/>
        <v>0</v>
      </c>
      <c r="Y40" s="136"/>
      <c r="Z40" s="136"/>
      <c r="AA40" s="136"/>
      <c r="AB40" s="136"/>
      <c r="AC40" s="147"/>
    </row>
    <row r="41" spans="1:29" s="1" customFormat="1" ht="27.75" customHeight="1">
      <c r="A41" s="80" t="s">
        <v>426</v>
      </c>
      <c r="B41" s="196"/>
      <c r="C41" s="133" t="s">
        <v>97</v>
      </c>
      <c r="D41" s="3" t="s">
        <v>98</v>
      </c>
      <c r="E41" s="143"/>
      <c r="F41" s="103"/>
      <c r="G41" s="145"/>
      <c r="H41" s="93">
        <f t="shared" ref="H41:H44" si="12">E41+G41</f>
        <v>0</v>
      </c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36"/>
      <c r="T41" s="145"/>
      <c r="U41" s="145"/>
      <c r="V41" s="145"/>
      <c r="W41" s="145"/>
      <c r="X41" s="145"/>
      <c r="Y41" s="145"/>
      <c r="Z41" s="145"/>
      <c r="AA41" s="145"/>
      <c r="AB41" s="103"/>
      <c r="AC41" s="95"/>
    </row>
    <row r="42" spans="1:29" s="1" customFormat="1" ht="27.75" customHeight="1">
      <c r="A42" s="80" t="s">
        <v>427</v>
      </c>
      <c r="B42" s="196"/>
      <c r="C42" s="133" t="s">
        <v>102</v>
      </c>
      <c r="D42" s="3" t="s">
        <v>103</v>
      </c>
      <c r="E42" s="143"/>
      <c r="F42" s="103"/>
      <c r="G42" s="145"/>
      <c r="H42" s="93">
        <f t="shared" si="12"/>
        <v>0</v>
      </c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36"/>
      <c r="T42" s="145"/>
      <c r="U42" s="145"/>
      <c r="V42" s="145"/>
      <c r="W42" s="145"/>
      <c r="X42" s="145"/>
      <c r="Y42" s="145"/>
      <c r="Z42" s="145"/>
      <c r="AA42" s="103"/>
      <c r="AB42" s="103"/>
      <c r="AC42" s="95"/>
    </row>
    <row r="43" spans="1:29" s="1" customFormat="1" ht="27.75" customHeight="1">
      <c r="A43" s="80" t="s">
        <v>428</v>
      </c>
      <c r="B43" s="196"/>
      <c r="C43" s="133" t="s">
        <v>99</v>
      </c>
      <c r="D43" s="3" t="s">
        <v>100</v>
      </c>
      <c r="E43" s="143"/>
      <c r="F43" s="103"/>
      <c r="G43" s="145"/>
      <c r="H43" s="93">
        <f t="shared" si="12"/>
        <v>0</v>
      </c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36"/>
      <c r="T43" s="145"/>
      <c r="U43" s="145"/>
      <c r="V43" s="145"/>
      <c r="W43" s="145"/>
      <c r="X43" s="145"/>
      <c r="Y43" s="145"/>
      <c r="Z43" s="145"/>
      <c r="AA43" s="145"/>
      <c r="AB43" s="103"/>
      <c r="AC43" s="95"/>
    </row>
    <row r="44" spans="1:29" s="1" customFormat="1" ht="27.75" customHeight="1" thickBot="1">
      <c r="A44" s="80" t="s">
        <v>429</v>
      </c>
      <c r="B44" s="197"/>
      <c r="C44" s="133" t="s">
        <v>104</v>
      </c>
      <c r="D44" s="3" t="s">
        <v>105</v>
      </c>
      <c r="E44" s="144"/>
      <c r="F44" s="104"/>
      <c r="G44" s="146"/>
      <c r="H44" s="105">
        <f t="shared" si="12"/>
        <v>0</v>
      </c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70"/>
      <c r="T44" s="146"/>
      <c r="U44" s="146"/>
      <c r="V44" s="146"/>
      <c r="W44" s="146"/>
      <c r="X44" s="146"/>
      <c r="Y44" s="146"/>
      <c r="Z44" s="146"/>
      <c r="AA44" s="104"/>
      <c r="AB44" s="104"/>
      <c r="AC44" s="106"/>
    </row>
  </sheetData>
  <sheetProtection password="D86F" sheet="1" objects="1" scenarios="1"/>
  <mergeCells count="26">
    <mergeCell ref="B10:B44"/>
    <mergeCell ref="E5:AC5"/>
    <mergeCell ref="E6:F6"/>
    <mergeCell ref="I7:J7"/>
    <mergeCell ref="K7:L7"/>
    <mergeCell ref="M7:N7"/>
    <mergeCell ref="I6:N6"/>
    <mergeCell ref="Q7:R7"/>
    <mergeCell ref="P6:R6"/>
    <mergeCell ref="T6:W6"/>
    <mergeCell ref="G6:G8"/>
    <mergeCell ref="H6:H8"/>
    <mergeCell ref="O6:O8"/>
    <mergeCell ref="S6:S8"/>
    <mergeCell ref="X6:X8"/>
    <mergeCell ref="AB7:AB8"/>
    <mergeCell ref="AC7:AC8"/>
    <mergeCell ref="B2:AC2"/>
    <mergeCell ref="Z6:Z8"/>
    <mergeCell ref="AA6:AA8"/>
    <mergeCell ref="F7:F8"/>
    <mergeCell ref="P7:P8"/>
    <mergeCell ref="T7:T8"/>
    <mergeCell ref="U7:U8"/>
    <mergeCell ref="V7:V8"/>
    <mergeCell ref="W7:W8"/>
  </mergeCells>
  <conditionalFormatting sqref="C17:C18">
    <cfRule type="cellIs" dxfId="19" priority="2" stopIfTrue="1" operator="equal">
      <formula>#REF!</formula>
    </cfRule>
  </conditionalFormatting>
  <conditionalFormatting sqref="C20:C24 C26:C44">
    <cfRule type="cellIs" dxfId="18" priority="1" stopIfTrue="1" operator="equal">
      <formula>#REF!</formula>
    </cfRule>
  </conditionalFormatting>
  <dataValidations count="22">
    <dataValidation type="decimal" operator="lessThanOrEqual" allowBlank="1" showInputMessage="1" showErrorMessage="1" error="A negative figure is to be reported" prompt="A negative figure is to be reported" sqref="G17:G18 I17:M18">
      <formula1>0</formula1>
    </dataValidation>
    <dataValidation type="decimal" operator="greaterThanOrEqual" allowBlank="1" showInputMessage="1" showErrorMessage="1" error="A positive figure is to be reported" prompt="A positive figure is to be reported" sqref="N17:N18">
      <formula1>0</formula1>
    </dataValidation>
    <dataValidation type="decimal" operator="lessThanOrEqual" allowBlank="1" showInputMessage="1" showErrorMessage="1" error="A negative figure is to be reported " prompt="A negative figure is to be reported" sqref="Q17:Q18">
      <formula1>0</formula1>
    </dataValidation>
    <dataValidation allowBlank="1" showInputMessage="1" showErrorMessage="1" prompt="If there is no SME-supporting factor, then cell AA39 must be equal to cell Z39" sqref="AA39"/>
    <dataValidation allowBlank="1" showInputMessage="1" showErrorMessage="1" prompt="If there is no SME-supporting factor, then cell AA38 must be equal to cell Z38" sqref="AA38"/>
    <dataValidation allowBlank="1" showInputMessage="1" showErrorMessage="1" prompt="If there is no SME-supporting factor, then cell AA37 must be equal to cell Z37" sqref="AA37"/>
    <dataValidation allowBlank="1" showInputMessage="1" showErrorMessage="1" prompt="If there is no SME-supporting factor, then cell AA36 must be equal to cell Z36" sqref="AA36"/>
    <dataValidation allowBlank="1" showInputMessage="1" showErrorMessage="1" prompt="If there is no SME-supporting factor, then cell AA35 must be equal to cell Z35" sqref="AA35"/>
    <dataValidation allowBlank="1" showInputMessage="1" showErrorMessage="1" prompt="If there is no SME-supporting factor, then cell AA34 must be equal to cell Z34" sqref="AA34"/>
    <dataValidation allowBlank="1" showInputMessage="1" showErrorMessage="1" prompt="If there is no SME-supporting factor, then cell AA33 must be equal to cell Z33" sqref="AA33"/>
    <dataValidation allowBlank="1" showInputMessage="1" showErrorMessage="1" prompt="If there is no SME-supporting factor, then cell AA32 must be equal to cell Z32" sqref="AA32"/>
    <dataValidation allowBlank="1" showInputMessage="1" showErrorMessage="1" prompt="If there is no SME-supporting factor, then cell AA31 must be equal to cell Z31_x000a_" sqref="AA31"/>
    <dataValidation allowBlank="1" showInputMessage="1" showErrorMessage="1" prompt="If there is no SME-supporting factor, then cell AA30 must be equal to cell Z30" sqref="AA30"/>
    <dataValidation allowBlank="1" showInputMessage="1" showErrorMessage="1" prompt="If there is no SME-supporting factor, then cell AA29 must be equal to cell Z29" sqref="AA29"/>
    <dataValidation allowBlank="1" showInputMessage="1" showErrorMessage="1" prompt="If there is no SME-supporting factor, then cell AA28 must be equal to cell Z28_x000a_" sqref="AA28"/>
    <dataValidation allowBlank="1" showInputMessage="1" showErrorMessage="1" prompt="If there is no SME-supporting factor, then cell AA27 must be equal to cell Z27" sqref="AA27"/>
    <dataValidation allowBlank="1" showInputMessage="1" showErrorMessage="1" prompt="If there is no SME-supporting factor, then cell AA26 must be equal to cell Z26" sqref="AA26"/>
    <dataValidation allowBlank="1" showInputMessage="1" showErrorMessage="1" prompt="If there is no SME-supporting factor, then cell AA40 must be equal to cell Z40" sqref="AA40"/>
    <dataValidation type="decimal" operator="greaterThanOrEqual" allowBlank="1" showInputMessage="1" showErrorMessage="1" error="Value must be greater than or equal to r70c20" sqref="E17">
      <formula1>F17</formula1>
    </dataValidation>
    <dataValidation type="decimal" operator="lessThanOrEqual" allowBlank="1" showInputMessage="1" showErrorMessage="1" error="Value must less than or equal to r70c10" sqref="F17">
      <formula1>E17</formula1>
    </dataValidation>
    <dataValidation type="decimal" operator="greaterThanOrEqual" allowBlank="1" showInputMessage="1" showErrorMessage="1" error="Value must be greater than or equal to r80c20" sqref="E18">
      <formula1>F18</formula1>
    </dataValidation>
    <dataValidation type="decimal" operator="lessThanOrEqual" allowBlank="1" showInputMessage="1" showErrorMessage="1" error="Value must less than or equal to r80c10" sqref="F18">
      <formula1>E18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INFO</vt:lpstr>
      <vt:lpstr>C_07.00(001)</vt:lpstr>
      <vt:lpstr>C_07.00(002)</vt:lpstr>
      <vt:lpstr>C_07.00(003)</vt:lpstr>
      <vt:lpstr>C_07.00(004)</vt:lpstr>
      <vt:lpstr>C_07.00(005)</vt:lpstr>
      <vt:lpstr>C_07.00(006)</vt:lpstr>
      <vt:lpstr>C_07.00(007)</vt:lpstr>
      <vt:lpstr>C_07.00(008)</vt:lpstr>
      <vt:lpstr>C_07.00(009)</vt:lpstr>
      <vt:lpstr>C_07.00(010)</vt:lpstr>
      <vt:lpstr>C_07.00(011)</vt:lpstr>
      <vt:lpstr>C_07.00(012)</vt:lpstr>
      <vt:lpstr>C_07.00(013)</vt:lpstr>
      <vt:lpstr>C_07.00(014)</vt:lpstr>
      <vt:lpstr>C_07.00(015)</vt:lpstr>
      <vt:lpstr>C_07.00(016)</vt:lpstr>
      <vt:lpstr>C_07.00(017)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2014-03-26T08:25:03Z</cp:lastPrinted>
  <dcterms:created xsi:type="dcterms:W3CDTF">2012-06-08T13:25:58Z</dcterms:created>
  <dcterms:modified xsi:type="dcterms:W3CDTF">2014-06-05T06:42:48Z</dcterms:modified>
</cp:coreProperties>
</file>