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240" windowWidth="9915" windowHeight="6690" tabRatio="740"/>
  </bookViews>
  <sheets>
    <sheet name="Cover Sheet" sheetId="1" r:id="rId1"/>
    <sheet name="Sheet 1" sheetId="2" r:id="rId2"/>
    <sheet name="Sheet 2" sheetId="3" r:id="rId3"/>
    <sheet name="Sheet 3" sheetId="4" r:id="rId4"/>
    <sheet name="Sheet 4" sheetId="5" r:id="rId5"/>
    <sheet name="Sheet 5" sheetId="6" r:id="rId6"/>
    <sheet name="Sheet 6" sheetId="7" r:id="rId7"/>
    <sheet name="Sheet 7" sheetId="8" r:id="rId8"/>
    <sheet name="DI - Fixed" sheetId="9" r:id="rId9"/>
    <sheet name="DI - Current" sheetId="10" r:id="rId10"/>
  </sheets>
  <definedNames>
    <definedName name="_xlnm.Print_Area" localSheetId="0">'Cover Sheet'!$A$1:$E$39</definedName>
    <definedName name="_xlnm.Print_Area" localSheetId="9">'DI - Current'!$A$1:$Q$116</definedName>
    <definedName name="_xlnm.Print_Area" localSheetId="8">'DI - Fixed'!$A$1:$Q$111</definedName>
    <definedName name="_xlnm.Print_Area" localSheetId="1">'Sheet 1'!$A$1:$L$146</definedName>
    <definedName name="_xlnm.Print_Area" localSheetId="2">'Sheet 2'!$A$1:$M$153</definedName>
    <definedName name="_xlnm.Print_Area" localSheetId="3">'Sheet 3'!$A$1:$M$73</definedName>
    <definedName name="_xlnm.Print_Area" localSheetId="4">'Sheet 4'!$A$1:$M$70</definedName>
    <definedName name="_xlnm.Print_Area" localSheetId="5">'Sheet 5'!$A$1:$M$64</definedName>
    <definedName name="_xlnm.Print_Area" localSheetId="6">'Sheet 6'!$A$1:$O$88</definedName>
    <definedName name="_xlnm.Print_Area" localSheetId="7">'Sheet 7'!$A$1:$M$71</definedName>
  </definedNames>
  <calcPr calcId="125725"/>
</workbook>
</file>

<file path=xl/calcChain.xml><?xml version="1.0" encoding="utf-8"?>
<calcChain xmlns="http://schemas.openxmlformats.org/spreadsheetml/2006/main">
  <c r="G30" i="5"/>
  <c r="G15" i="6"/>
  <c r="G14"/>
  <c r="G12"/>
  <c r="G13"/>
  <c r="D21" i="1"/>
  <c r="F9"/>
  <c r="E33"/>
  <c r="E27"/>
  <c r="O96" i="10"/>
  <c r="O95"/>
  <c r="O94"/>
  <c r="O93"/>
  <c r="O92"/>
  <c r="O91"/>
  <c r="O88"/>
  <c r="O87"/>
  <c r="O86"/>
  <c r="P88" s="1"/>
  <c r="O85"/>
  <c r="O84"/>
  <c r="O83"/>
  <c r="O80"/>
  <c r="O79"/>
  <c r="O78"/>
  <c r="O77"/>
  <c r="O76"/>
  <c r="O75"/>
  <c r="O72"/>
  <c r="O71"/>
  <c r="O70"/>
  <c r="P72" s="1"/>
  <c r="O69"/>
  <c r="O68"/>
  <c r="O67"/>
  <c r="O64"/>
  <c r="O63"/>
  <c r="O62"/>
  <c r="O61"/>
  <c r="O60"/>
  <c r="P64" s="1"/>
  <c r="O59"/>
  <c r="O54"/>
  <c r="O53"/>
  <c r="O52"/>
  <c r="P54" s="1"/>
  <c r="O51"/>
  <c r="O50"/>
  <c r="O49"/>
  <c r="O44"/>
  <c r="O43"/>
  <c r="O42"/>
  <c r="O41"/>
  <c r="O40"/>
  <c r="O39"/>
  <c r="O36"/>
  <c r="O35"/>
  <c r="O34"/>
  <c r="P36" s="1"/>
  <c r="O33"/>
  <c r="O32"/>
  <c r="O31"/>
  <c r="O28"/>
  <c r="O27"/>
  <c r="O26"/>
  <c r="O25"/>
  <c r="O24"/>
  <c r="P28" s="1"/>
  <c r="O23"/>
  <c r="O18"/>
  <c r="O17"/>
  <c r="K16"/>
  <c r="L16"/>
  <c r="N16" s="1"/>
  <c r="O16"/>
  <c r="K15"/>
  <c r="L15"/>
  <c r="N15" s="1"/>
  <c r="O15"/>
  <c r="K14"/>
  <c r="L14"/>
  <c r="N14" s="1"/>
  <c r="M14"/>
  <c r="O14"/>
  <c r="K13"/>
  <c r="L13"/>
  <c r="N13" s="1"/>
  <c r="M13"/>
  <c r="O13"/>
  <c r="K96"/>
  <c r="K95"/>
  <c r="K94"/>
  <c r="K93"/>
  <c r="K92"/>
  <c r="K91"/>
  <c r="K88"/>
  <c r="K87"/>
  <c r="K86"/>
  <c r="K85"/>
  <c r="K84"/>
  <c r="K83"/>
  <c r="K80"/>
  <c r="K79"/>
  <c r="K78"/>
  <c r="K77"/>
  <c r="K76"/>
  <c r="K75"/>
  <c r="K72"/>
  <c r="K71"/>
  <c r="K70"/>
  <c r="K69"/>
  <c r="K68"/>
  <c r="K67"/>
  <c r="K64"/>
  <c r="K63"/>
  <c r="K62"/>
  <c r="K61"/>
  <c r="K60"/>
  <c r="K59"/>
  <c r="K54"/>
  <c r="K53"/>
  <c r="K52"/>
  <c r="K51"/>
  <c r="K50"/>
  <c r="K49"/>
  <c r="K44"/>
  <c r="K43"/>
  <c r="K42"/>
  <c r="K41"/>
  <c r="K40"/>
  <c r="K39"/>
  <c r="K36"/>
  <c r="K35"/>
  <c r="K34"/>
  <c r="K33"/>
  <c r="K32"/>
  <c r="K31"/>
  <c r="K28"/>
  <c r="K27"/>
  <c r="K26"/>
  <c r="K25"/>
  <c r="K24"/>
  <c r="K23"/>
  <c r="K18"/>
  <c r="K17"/>
  <c r="D5"/>
  <c r="I9" s="1"/>
  <c r="J14"/>
  <c r="J15"/>
  <c r="J16"/>
  <c r="J17"/>
  <c r="J18"/>
  <c r="J23"/>
  <c r="J24"/>
  <c r="J25"/>
  <c r="J26"/>
  <c r="J27"/>
  <c r="J28"/>
  <c r="J31"/>
  <c r="J32"/>
  <c r="J33"/>
  <c r="J34"/>
  <c r="J35"/>
  <c r="J36"/>
  <c r="J39"/>
  <c r="J40"/>
  <c r="J41"/>
  <c r="J42"/>
  <c r="J43"/>
  <c r="J44"/>
  <c r="J49"/>
  <c r="J50"/>
  <c r="J51"/>
  <c r="J52"/>
  <c r="J53"/>
  <c r="J54"/>
  <c r="J59"/>
  <c r="J60"/>
  <c r="J61"/>
  <c r="J62"/>
  <c r="J63"/>
  <c r="J64"/>
  <c r="J67"/>
  <c r="J68"/>
  <c r="J69"/>
  <c r="J70"/>
  <c r="J71"/>
  <c r="J72"/>
  <c r="J75"/>
  <c r="J76"/>
  <c r="J77"/>
  <c r="J78"/>
  <c r="J79"/>
  <c r="J80"/>
  <c r="J83"/>
  <c r="J84"/>
  <c r="J85"/>
  <c r="J86"/>
  <c r="J87"/>
  <c r="J88"/>
  <c r="J91"/>
  <c r="J92"/>
  <c r="J93"/>
  <c r="J94"/>
  <c r="J95"/>
  <c r="J96"/>
  <c r="D3"/>
  <c r="M94" s="1"/>
  <c r="J13"/>
  <c r="Q96"/>
  <c r="Q13"/>
  <c r="Q14"/>
  <c r="Q15"/>
  <c r="Q16"/>
  <c r="Q17"/>
  <c r="Q18"/>
  <c r="Q23"/>
  <c r="Q24"/>
  <c r="Q25"/>
  <c r="Q26"/>
  <c r="Q27"/>
  <c r="Q28"/>
  <c r="Q31"/>
  <c r="Q32"/>
  <c r="Q33"/>
  <c r="Q34"/>
  <c r="Q35"/>
  <c r="Q36"/>
  <c r="Q39"/>
  <c r="Q40"/>
  <c r="Q41"/>
  <c r="Q42"/>
  <c r="Q43"/>
  <c r="Q44"/>
  <c r="Q49"/>
  <c r="Q50"/>
  <c r="Q51"/>
  <c r="Q52"/>
  <c r="Q53"/>
  <c r="Q54"/>
  <c r="Q59"/>
  <c r="Q60"/>
  <c r="Q61"/>
  <c r="Q62"/>
  <c r="Q63"/>
  <c r="Q64"/>
  <c r="Q67"/>
  <c r="Q68"/>
  <c r="Q69"/>
  <c r="Q70"/>
  <c r="Q71"/>
  <c r="Q72"/>
  <c r="Q75"/>
  <c r="Q76"/>
  <c r="Q77"/>
  <c r="Q78"/>
  <c r="Q79"/>
  <c r="Q80"/>
  <c r="Q83"/>
  <c r="Q84"/>
  <c r="Q85"/>
  <c r="Q86"/>
  <c r="Q87"/>
  <c r="Q88"/>
  <c r="Q91"/>
  <c r="Q92"/>
  <c r="Q93"/>
  <c r="Q94"/>
  <c r="Q95"/>
  <c r="P96"/>
  <c r="P18"/>
  <c r="P44"/>
  <c r="P80"/>
  <c r="M15"/>
  <c r="M16"/>
  <c r="L17"/>
  <c r="N17" s="1"/>
  <c r="M17"/>
  <c r="L18"/>
  <c r="N18" s="1"/>
  <c r="M18"/>
  <c r="M76"/>
  <c r="M77"/>
  <c r="M78"/>
  <c r="M79"/>
  <c r="M80"/>
  <c r="M75"/>
  <c r="M68"/>
  <c r="M69"/>
  <c r="M70"/>
  <c r="M71"/>
  <c r="M72"/>
  <c r="M67"/>
  <c r="M60"/>
  <c r="M61"/>
  <c r="M62"/>
  <c r="M63"/>
  <c r="M64"/>
  <c r="M59"/>
  <c r="M50"/>
  <c r="M51"/>
  <c r="M52"/>
  <c r="M53"/>
  <c r="M54"/>
  <c r="M49"/>
  <c r="M40"/>
  <c r="M41"/>
  <c r="M42"/>
  <c r="M43"/>
  <c r="M44"/>
  <c r="M39"/>
  <c r="M32"/>
  <c r="M33"/>
  <c r="M34"/>
  <c r="M35"/>
  <c r="M36"/>
  <c r="M31"/>
  <c r="M24"/>
  <c r="M25"/>
  <c r="M26"/>
  <c r="M27"/>
  <c r="M28"/>
  <c r="M23"/>
  <c r="L92"/>
  <c r="N92" s="1"/>
  <c r="L93"/>
  <c r="L94"/>
  <c r="N94" s="1"/>
  <c r="L95"/>
  <c r="N95" s="1"/>
  <c r="L96"/>
  <c r="L91"/>
  <c r="N91" s="1"/>
  <c r="L84"/>
  <c r="L85"/>
  <c r="N85" s="1"/>
  <c r="L86"/>
  <c r="N86" s="1"/>
  <c r="L87"/>
  <c r="L88"/>
  <c r="N88" s="1"/>
  <c r="L83"/>
  <c r="N83" s="1"/>
  <c r="L76"/>
  <c r="N76" s="1"/>
  <c r="L77"/>
  <c r="L78"/>
  <c r="N78" s="1"/>
  <c r="L79"/>
  <c r="N79" s="1"/>
  <c r="L80"/>
  <c r="N80" s="1"/>
  <c r="L75"/>
  <c r="N75" s="1"/>
  <c r="L68"/>
  <c r="N68" s="1"/>
  <c r="L69"/>
  <c r="N69" s="1"/>
  <c r="L70"/>
  <c r="N70" s="1"/>
  <c r="L71"/>
  <c r="L72"/>
  <c r="N72" s="1"/>
  <c r="L67"/>
  <c r="N67" s="1"/>
  <c r="L60"/>
  <c r="N60" s="1"/>
  <c r="L61"/>
  <c r="L62"/>
  <c r="N62" s="1"/>
  <c r="L63"/>
  <c r="N63" s="1"/>
  <c r="L64"/>
  <c r="N64" s="1"/>
  <c r="L59"/>
  <c r="L50"/>
  <c r="N50" s="1"/>
  <c r="L51"/>
  <c r="N51" s="1"/>
  <c r="L52"/>
  <c r="N52" s="1"/>
  <c r="L53"/>
  <c r="L54"/>
  <c r="N54" s="1"/>
  <c r="L49"/>
  <c r="N49" s="1"/>
  <c r="L40"/>
  <c r="N40" s="1"/>
  <c r="L41"/>
  <c r="L42"/>
  <c r="L43"/>
  <c r="N43" s="1"/>
  <c r="L44"/>
  <c r="N44" s="1"/>
  <c r="L39"/>
  <c r="L32"/>
  <c r="L33"/>
  <c r="N33" s="1"/>
  <c r="L34"/>
  <c r="N34" s="1"/>
  <c r="L35"/>
  <c r="N35" s="1"/>
  <c r="L36"/>
  <c r="N36" s="1"/>
  <c r="L31"/>
  <c r="N31" s="1"/>
  <c r="L24"/>
  <c r="L25"/>
  <c r="L26"/>
  <c r="N26" s="1"/>
  <c r="L27"/>
  <c r="N27" s="1"/>
  <c r="L28"/>
  <c r="N28" s="1"/>
  <c r="L23"/>
  <c r="M93"/>
  <c r="M91"/>
  <c r="N96"/>
  <c r="F96"/>
  <c r="E96"/>
  <c r="F95"/>
  <c r="E95"/>
  <c r="F94"/>
  <c r="E94"/>
  <c r="N93"/>
  <c r="F93"/>
  <c r="E93"/>
  <c r="F92"/>
  <c r="E92"/>
  <c r="F91"/>
  <c r="E91"/>
  <c r="F88"/>
  <c r="E88"/>
  <c r="N87"/>
  <c r="F87"/>
  <c r="E87"/>
  <c r="F86"/>
  <c r="E86"/>
  <c r="F85"/>
  <c r="E85"/>
  <c r="N84"/>
  <c r="F84"/>
  <c r="E84"/>
  <c r="F83"/>
  <c r="E83"/>
  <c r="F80"/>
  <c r="E80"/>
  <c r="F79"/>
  <c r="E79"/>
  <c r="F78"/>
  <c r="E78"/>
  <c r="N77"/>
  <c r="F77"/>
  <c r="E77"/>
  <c r="F76"/>
  <c r="E76"/>
  <c r="F75"/>
  <c r="E75"/>
  <c r="F72"/>
  <c r="E72"/>
  <c r="N71"/>
  <c r="F71"/>
  <c r="E71"/>
  <c r="F70"/>
  <c r="E70"/>
  <c r="F69"/>
  <c r="E69"/>
  <c r="F68"/>
  <c r="E68"/>
  <c r="F67"/>
  <c r="E67"/>
  <c r="F64"/>
  <c r="E64"/>
  <c r="F63"/>
  <c r="E63"/>
  <c r="F62"/>
  <c r="E62"/>
  <c r="N61"/>
  <c r="F61"/>
  <c r="E61"/>
  <c r="F60"/>
  <c r="E60"/>
  <c r="N59"/>
  <c r="F59"/>
  <c r="E59"/>
  <c r="F54"/>
  <c r="E54"/>
  <c r="N53"/>
  <c r="F53"/>
  <c r="E53"/>
  <c r="F52"/>
  <c r="E52"/>
  <c r="F51"/>
  <c r="E51"/>
  <c r="F50"/>
  <c r="E50"/>
  <c r="F49"/>
  <c r="E49"/>
  <c r="F44"/>
  <c r="E44"/>
  <c r="F43"/>
  <c r="E43"/>
  <c r="N42"/>
  <c r="F42"/>
  <c r="E42"/>
  <c r="N41"/>
  <c r="F41"/>
  <c r="E41"/>
  <c r="F40"/>
  <c r="E40"/>
  <c r="N39"/>
  <c r="F39"/>
  <c r="E39"/>
  <c r="F36"/>
  <c r="E36"/>
  <c r="F35"/>
  <c r="E35"/>
  <c r="F34"/>
  <c r="E34"/>
  <c r="F33"/>
  <c r="E33"/>
  <c r="N32"/>
  <c r="F32"/>
  <c r="E32"/>
  <c r="F31"/>
  <c r="E31"/>
  <c r="F28"/>
  <c r="E28"/>
  <c r="F27"/>
  <c r="E27"/>
  <c r="F26"/>
  <c r="E26"/>
  <c r="N25"/>
  <c r="F25"/>
  <c r="E25"/>
  <c r="N24"/>
  <c r="F24"/>
  <c r="E24"/>
  <c r="N23"/>
  <c r="F23"/>
  <c r="E23"/>
  <c r="F18"/>
  <c r="E18"/>
  <c r="F17"/>
  <c r="E17"/>
  <c r="F16"/>
  <c r="E16"/>
  <c r="F15"/>
  <c r="E15"/>
  <c r="F14"/>
  <c r="E14"/>
  <c r="F13"/>
  <c r="E13"/>
  <c r="L9"/>
  <c r="P10" s="1"/>
  <c r="O97" i="9"/>
  <c r="O96"/>
  <c r="O95"/>
  <c r="O94"/>
  <c r="O93"/>
  <c r="O92"/>
  <c r="O89"/>
  <c r="O88"/>
  <c r="O87"/>
  <c r="O86"/>
  <c r="O85"/>
  <c r="O84"/>
  <c r="O81"/>
  <c r="O80"/>
  <c r="O79"/>
  <c r="O78"/>
  <c r="O77"/>
  <c r="O76"/>
  <c r="O73"/>
  <c r="O72"/>
  <c r="O71"/>
  <c r="O70"/>
  <c r="O69"/>
  <c r="O68"/>
  <c r="P73" s="1"/>
  <c r="O65"/>
  <c r="O64"/>
  <c r="O63"/>
  <c r="O62"/>
  <c r="O61"/>
  <c r="O60"/>
  <c r="O54"/>
  <c r="O53"/>
  <c r="O52"/>
  <c r="O51"/>
  <c r="O50"/>
  <c r="O49"/>
  <c r="O44"/>
  <c r="O43"/>
  <c r="O42"/>
  <c r="O41"/>
  <c r="O40"/>
  <c r="O39"/>
  <c r="O36"/>
  <c r="O35"/>
  <c r="O34"/>
  <c r="O33"/>
  <c r="O32"/>
  <c r="O31"/>
  <c r="P36" s="1"/>
  <c r="O28"/>
  <c r="O27"/>
  <c r="O26"/>
  <c r="O25"/>
  <c r="O24"/>
  <c r="O23"/>
  <c r="O18"/>
  <c r="O17"/>
  <c r="K16"/>
  <c r="O16"/>
  <c r="K15"/>
  <c r="L15"/>
  <c r="N15" s="1"/>
  <c r="O15"/>
  <c r="K14"/>
  <c r="L14"/>
  <c r="N14" s="1"/>
  <c r="M14"/>
  <c r="O14"/>
  <c r="K13"/>
  <c r="L13"/>
  <c r="N13" s="1"/>
  <c r="M13"/>
  <c r="O13"/>
  <c r="K97"/>
  <c r="K96"/>
  <c r="K95"/>
  <c r="K94"/>
  <c r="K93"/>
  <c r="K92"/>
  <c r="K89"/>
  <c r="K88"/>
  <c r="K87"/>
  <c r="K86"/>
  <c r="K85"/>
  <c r="K84"/>
  <c r="K81"/>
  <c r="K80"/>
  <c r="K79"/>
  <c r="K78"/>
  <c r="K77"/>
  <c r="K76"/>
  <c r="K73"/>
  <c r="K72"/>
  <c r="K71"/>
  <c r="K70"/>
  <c r="K69"/>
  <c r="K68"/>
  <c r="K65"/>
  <c r="K64"/>
  <c r="K63"/>
  <c r="K62"/>
  <c r="K61"/>
  <c r="K60"/>
  <c r="K54"/>
  <c r="K53"/>
  <c r="K52"/>
  <c r="K51"/>
  <c r="K50"/>
  <c r="K49"/>
  <c r="K44"/>
  <c r="K43"/>
  <c r="K42"/>
  <c r="K41"/>
  <c r="K40"/>
  <c r="K39"/>
  <c r="K36"/>
  <c r="K35"/>
  <c r="K34"/>
  <c r="K33"/>
  <c r="K32"/>
  <c r="K31"/>
  <c r="K28"/>
  <c r="K27"/>
  <c r="K26"/>
  <c r="K25"/>
  <c r="K24"/>
  <c r="K23"/>
  <c r="K18"/>
  <c r="K17"/>
  <c r="D5"/>
  <c r="I9" s="1"/>
  <c r="J14"/>
  <c r="J15"/>
  <c r="J16"/>
  <c r="J17"/>
  <c r="J18"/>
  <c r="J23"/>
  <c r="J24"/>
  <c r="J25"/>
  <c r="J26"/>
  <c r="J27"/>
  <c r="J28"/>
  <c r="J31"/>
  <c r="J32"/>
  <c r="J33"/>
  <c r="J34"/>
  <c r="J35"/>
  <c r="J36"/>
  <c r="J39"/>
  <c r="J40"/>
  <c r="J41"/>
  <c r="J42"/>
  <c r="J43"/>
  <c r="J44"/>
  <c r="J49"/>
  <c r="J50"/>
  <c r="J51"/>
  <c r="J52"/>
  <c r="J53"/>
  <c r="J54"/>
  <c r="D3"/>
  <c r="M95" s="1"/>
  <c r="J60"/>
  <c r="J61"/>
  <c r="J62"/>
  <c r="J63"/>
  <c r="J64"/>
  <c r="J65"/>
  <c r="J68"/>
  <c r="J69"/>
  <c r="J70"/>
  <c r="J71"/>
  <c r="J72"/>
  <c r="J73"/>
  <c r="J76"/>
  <c r="J77"/>
  <c r="J78"/>
  <c r="J79"/>
  <c r="J80"/>
  <c r="J81"/>
  <c r="J84"/>
  <c r="J85"/>
  <c r="J86"/>
  <c r="J87"/>
  <c r="J88"/>
  <c r="J89"/>
  <c r="J92"/>
  <c r="J93"/>
  <c r="J94"/>
  <c r="J95"/>
  <c r="J96"/>
  <c r="J97"/>
  <c r="J13"/>
  <c r="Q13"/>
  <c r="Q14"/>
  <c r="Q15"/>
  <c r="Q16"/>
  <c r="Q17"/>
  <c r="Q18"/>
  <c r="Q23"/>
  <c r="Q24"/>
  <c r="Q25"/>
  <c r="Q26"/>
  <c r="Q27"/>
  <c r="Q28"/>
  <c r="Q31"/>
  <c r="Q32"/>
  <c r="Q33"/>
  <c r="Q34"/>
  <c r="Q35"/>
  <c r="Q36"/>
  <c r="Q39"/>
  <c r="Q40"/>
  <c r="Q41"/>
  <c r="Q42"/>
  <c r="Q43"/>
  <c r="Q44"/>
  <c r="L49"/>
  <c r="N49" s="1"/>
  <c r="Q49"/>
  <c r="L50"/>
  <c r="N50" s="1"/>
  <c r="Q50"/>
  <c r="Q51"/>
  <c r="Q52"/>
  <c r="Q53"/>
  <c r="Q54"/>
  <c r="L60"/>
  <c r="N60" s="1"/>
  <c r="Q60"/>
  <c r="L61"/>
  <c r="Q61"/>
  <c r="L62"/>
  <c r="N62" s="1"/>
  <c r="Q62"/>
  <c r="L63"/>
  <c r="N63" s="1"/>
  <c r="Q63"/>
  <c r="L64"/>
  <c r="N64" s="1"/>
  <c r="Q64"/>
  <c r="L65"/>
  <c r="Q65"/>
  <c r="Q68"/>
  <c r="Q69"/>
  <c r="Q70"/>
  <c r="Q71"/>
  <c r="Q72"/>
  <c r="Q73"/>
  <c r="Q76"/>
  <c r="Q77"/>
  <c r="Q78"/>
  <c r="Q79"/>
  <c r="Q80"/>
  <c r="Q81"/>
  <c r="Q84"/>
  <c r="Q85"/>
  <c r="Q86"/>
  <c r="Q87"/>
  <c r="Q88"/>
  <c r="Q89"/>
  <c r="Q92"/>
  <c r="Q93"/>
  <c r="Q94"/>
  <c r="Q95"/>
  <c r="Q96"/>
  <c r="Q97"/>
  <c r="M50"/>
  <c r="M60"/>
  <c r="M61"/>
  <c r="N61"/>
  <c r="M62"/>
  <c r="M63"/>
  <c r="M64"/>
  <c r="M65"/>
  <c r="N65"/>
  <c r="M15"/>
  <c r="L16"/>
  <c r="N16" s="1"/>
  <c r="M16"/>
  <c r="L17"/>
  <c r="N17" s="1"/>
  <c r="M17"/>
  <c r="L18"/>
  <c r="N18" s="1"/>
  <c r="M18"/>
  <c r="M77"/>
  <c r="M78"/>
  <c r="M79"/>
  <c r="M80"/>
  <c r="M81"/>
  <c r="M76"/>
  <c r="M69"/>
  <c r="M70"/>
  <c r="M71"/>
  <c r="M72"/>
  <c r="M73"/>
  <c r="M68"/>
  <c r="M51"/>
  <c r="M52"/>
  <c r="M53"/>
  <c r="M54"/>
  <c r="M49"/>
  <c r="M40"/>
  <c r="M41"/>
  <c r="M42"/>
  <c r="M43"/>
  <c r="M44"/>
  <c r="M39"/>
  <c r="M32"/>
  <c r="M33"/>
  <c r="M34"/>
  <c r="M35"/>
  <c r="M36"/>
  <c r="M31"/>
  <c r="M24"/>
  <c r="M25"/>
  <c r="M26"/>
  <c r="M27"/>
  <c r="M28"/>
  <c r="M23"/>
  <c r="L93"/>
  <c r="N93" s="1"/>
  <c r="L94"/>
  <c r="N94" s="1"/>
  <c r="L95"/>
  <c r="N95" s="1"/>
  <c r="L96"/>
  <c r="N96" s="1"/>
  <c r="L97"/>
  <c r="L92"/>
  <c r="L85"/>
  <c r="N85" s="1"/>
  <c r="L86"/>
  <c r="N86" s="1"/>
  <c r="L87"/>
  <c r="N87" s="1"/>
  <c r="L88"/>
  <c r="N88" s="1"/>
  <c r="L89"/>
  <c r="N89" s="1"/>
  <c r="L84"/>
  <c r="N84" s="1"/>
  <c r="L77"/>
  <c r="N77" s="1"/>
  <c r="L78"/>
  <c r="N78" s="1"/>
  <c r="L79"/>
  <c r="N79" s="1"/>
  <c r="L80"/>
  <c r="N80" s="1"/>
  <c r="L81"/>
  <c r="N81" s="1"/>
  <c r="L76"/>
  <c r="N76" s="1"/>
  <c r="L69"/>
  <c r="N69" s="1"/>
  <c r="L70"/>
  <c r="N70" s="1"/>
  <c r="L71"/>
  <c r="N71" s="1"/>
  <c r="L72"/>
  <c r="L73"/>
  <c r="N73" s="1"/>
  <c r="L68"/>
  <c r="N68" s="1"/>
  <c r="L51"/>
  <c r="N51" s="1"/>
  <c r="L52"/>
  <c r="N52" s="1"/>
  <c r="L53"/>
  <c r="N53" s="1"/>
  <c r="L54"/>
  <c r="N54" s="1"/>
  <c r="L40"/>
  <c r="L41"/>
  <c r="N41" s="1"/>
  <c r="L42"/>
  <c r="N42" s="1"/>
  <c r="L43"/>
  <c r="N43" s="1"/>
  <c r="L44"/>
  <c r="N44" s="1"/>
  <c r="L39"/>
  <c r="N39" s="1"/>
  <c r="L32"/>
  <c r="L33"/>
  <c r="N33" s="1"/>
  <c r="L34"/>
  <c r="L35"/>
  <c r="L36"/>
  <c r="N36" s="1"/>
  <c r="L31"/>
  <c r="N31" s="1"/>
  <c r="L24"/>
  <c r="L25"/>
  <c r="N25" s="1"/>
  <c r="L26"/>
  <c r="N26" s="1"/>
  <c r="L27"/>
  <c r="N27" s="1"/>
  <c r="L28"/>
  <c r="L23"/>
  <c r="N23" s="1"/>
  <c r="M94"/>
  <c r="P18"/>
  <c r="F93"/>
  <c r="F94"/>
  <c r="F95"/>
  <c r="F96"/>
  <c r="F97"/>
  <c r="E93"/>
  <c r="E94"/>
  <c r="E95"/>
  <c r="E96"/>
  <c r="E97"/>
  <c r="F92"/>
  <c r="E92"/>
  <c r="F85"/>
  <c r="F86"/>
  <c r="F87"/>
  <c r="F88"/>
  <c r="F89"/>
  <c r="E85"/>
  <c r="E86"/>
  <c r="E87"/>
  <c r="E88"/>
  <c r="E89"/>
  <c r="F77"/>
  <c r="F78"/>
  <c r="F79"/>
  <c r="F80"/>
  <c r="F81"/>
  <c r="F84"/>
  <c r="E77"/>
  <c r="E78"/>
  <c r="E79"/>
  <c r="E80"/>
  <c r="E81"/>
  <c r="E84"/>
  <c r="F69"/>
  <c r="F70"/>
  <c r="F71"/>
  <c r="F72"/>
  <c r="F73"/>
  <c r="F76"/>
  <c r="E69"/>
  <c r="E70"/>
  <c r="E71"/>
  <c r="E72"/>
  <c r="E73"/>
  <c r="E76"/>
  <c r="F61"/>
  <c r="F62"/>
  <c r="F63"/>
  <c r="F64"/>
  <c r="F65"/>
  <c r="F68"/>
  <c r="E61"/>
  <c r="E62"/>
  <c r="E63"/>
  <c r="E64"/>
  <c r="E65"/>
  <c r="E68"/>
  <c r="F60"/>
  <c r="F50"/>
  <c r="F51"/>
  <c r="F52"/>
  <c r="F53"/>
  <c r="F54"/>
  <c r="E50"/>
  <c r="E51"/>
  <c r="E52"/>
  <c r="E53"/>
  <c r="E54"/>
  <c r="E60"/>
  <c r="F39"/>
  <c r="F40"/>
  <c r="F41"/>
  <c r="F42"/>
  <c r="F43"/>
  <c r="F44"/>
  <c r="F49"/>
  <c r="E39"/>
  <c r="E40"/>
  <c r="E41"/>
  <c r="E42"/>
  <c r="E43"/>
  <c r="E44"/>
  <c r="E49"/>
  <c r="F31"/>
  <c r="F32"/>
  <c r="F33"/>
  <c r="F34"/>
  <c r="F35"/>
  <c r="F36"/>
  <c r="E31"/>
  <c r="E32"/>
  <c r="E33"/>
  <c r="E34"/>
  <c r="E35"/>
  <c r="E36"/>
  <c r="F23"/>
  <c r="F24"/>
  <c r="F25"/>
  <c r="F26"/>
  <c r="F27"/>
  <c r="F28"/>
  <c r="E23"/>
  <c r="E24"/>
  <c r="E25"/>
  <c r="E26"/>
  <c r="E27"/>
  <c r="E28"/>
  <c r="F14"/>
  <c r="F15"/>
  <c r="F16"/>
  <c r="F17"/>
  <c r="F18"/>
  <c r="E14"/>
  <c r="E15"/>
  <c r="E16"/>
  <c r="E17"/>
  <c r="E18"/>
  <c r="F13"/>
  <c r="E13"/>
  <c r="N92"/>
  <c r="N97"/>
  <c r="N72"/>
  <c r="N40"/>
  <c r="N32"/>
  <c r="N34"/>
  <c r="N35"/>
  <c r="N24"/>
  <c r="N28"/>
  <c r="K2" i="2"/>
  <c r="K38"/>
  <c r="K26"/>
  <c r="K61" s="1"/>
  <c r="K70" s="1"/>
  <c r="K79" s="1"/>
  <c r="G68" i="3" s="1"/>
  <c r="H68" s="1"/>
  <c r="L69" s="1"/>
  <c r="K42" i="2"/>
  <c r="K47"/>
  <c r="K55"/>
  <c r="K58"/>
  <c r="G40"/>
  <c r="K40"/>
  <c r="F4"/>
  <c r="D4"/>
  <c r="K76"/>
  <c r="L2" i="3"/>
  <c r="C4"/>
  <c r="G24"/>
  <c r="G18"/>
  <c r="H25" s="1"/>
  <c r="L32" s="1"/>
  <c r="L42" s="1"/>
  <c r="L44" s="1"/>
  <c r="L58" s="1"/>
  <c r="L6" i="4" s="1"/>
  <c r="G20" i="3"/>
  <c r="G25"/>
  <c r="H49"/>
  <c r="H29"/>
  <c r="H27"/>
  <c r="L55"/>
  <c r="L10"/>
  <c r="L39"/>
  <c r="L50"/>
  <c r="H7"/>
  <c r="G7"/>
  <c r="F7"/>
  <c r="L7"/>
  <c r="L2" i="4"/>
  <c r="F28"/>
  <c r="F31"/>
  <c r="F32"/>
  <c r="F33"/>
  <c r="F34"/>
  <c r="F35"/>
  <c r="F37"/>
  <c r="F14"/>
  <c r="F19"/>
  <c r="D54"/>
  <c r="F15"/>
  <c r="F13"/>
  <c r="F11"/>
  <c r="L20"/>
  <c r="F9"/>
  <c r="L4"/>
  <c r="G30"/>
  <c r="G29"/>
  <c r="L7" i="5"/>
  <c r="G11"/>
  <c r="G14"/>
  <c r="G15"/>
  <c r="L25"/>
  <c r="G29" s="1"/>
  <c r="G44"/>
  <c r="B60" i="8" s="1"/>
  <c r="L2" i="5"/>
  <c r="L21"/>
  <c r="G9"/>
  <c r="L4"/>
  <c r="L15" i="6"/>
  <c r="L2"/>
  <c r="L4"/>
  <c r="H12"/>
  <c r="G10"/>
  <c r="J11" i="7"/>
  <c r="N2"/>
  <c r="L23"/>
  <c r="L2" i="8"/>
  <c r="L15" i="5" l="1"/>
  <c r="L18" s="1"/>
  <c r="M93" i="9"/>
  <c r="L9"/>
  <c r="P10" s="1"/>
  <c r="M92"/>
  <c r="L23" i="4"/>
  <c r="O10" i="9"/>
  <c r="L30" i="5"/>
  <c r="G38" s="1"/>
  <c r="P28" i="9"/>
  <c r="P44"/>
  <c r="P54"/>
  <c r="P65"/>
  <c r="P81"/>
  <c r="P89"/>
  <c r="P97"/>
  <c r="P98" i="10"/>
  <c r="F30" i="4" s="1"/>
  <c r="Q98" i="10"/>
  <c r="C105" s="1"/>
  <c r="Q99" i="9"/>
  <c r="C106" s="1"/>
  <c r="M97"/>
  <c r="L6" i="6"/>
  <c r="L19" s="1"/>
  <c r="K9" i="9"/>
  <c r="M96"/>
  <c r="O10" i="10"/>
  <c r="M95"/>
  <c r="K9"/>
  <c r="M96"/>
  <c r="M92"/>
  <c r="P99" i="9" l="1"/>
  <c r="F29" i="4" s="1"/>
  <c r="L42" s="1"/>
  <c r="L45" s="1"/>
  <c r="G34" i="5" s="1"/>
  <c r="H45" s="1"/>
  <c r="L45" l="1"/>
  <c r="L48" s="1"/>
</calcChain>
</file>

<file path=xl/comments1.xml><?xml version="1.0" encoding="utf-8"?>
<comments xmlns="http://schemas.openxmlformats.org/spreadsheetml/2006/main">
  <authors>
    <author>I.T. Unit</author>
  </authors>
  <commentList>
    <comment ref="G41" authorId="0">
      <text>
        <r>
          <rPr>
            <sz val="9"/>
            <color indexed="81"/>
            <rFont val="Tahoma"/>
            <family val="2"/>
          </rPr>
          <t xml:space="preserve">These are fees payable, provided they are directly attributable to fees receivable which are included in Total Revenue. 
</t>
        </r>
      </text>
    </comment>
    <comment ref="G46" authorId="0">
      <text>
        <r>
          <rPr>
            <sz val="9"/>
            <color indexed="81"/>
            <rFont val="Tahoma"/>
            <family val="2"/>
          </rPr>
          <t xml:space="preserve">Allowable Exceptional Items of Expenditure  have to be agreed in advance with the MFSA.
</t>
        </r>
      </text>
    </comment>
  </commentList>
</comments>
</file>

<file path=xl/comments2.xml><?xml version="1.0" encoding="utf-8"?>
<comments xmlns="http://schemas.openxmlformats.org/spreadsheetml/2006/main">
  <authors>
    <author>I.T. Unit</author>
    <author>Geoffrey Bezzina</author>
    <author>Robert Higgans</author>
    <author>A satisfied Microsoft Office user</author>
  </authors>
  <commentList>
    <comment ref="F17" authorId="0">
      <text>
        <r>
          <rPr>
            <sz val="9"/>
            <color indexed="81"/>
            <rFont val="Tahoma"/>
            <family val="2"/>
          </rPr>
          <t xml:space="preserve">Disalllowed Trade Debtors are trade debtors due for settlement in more than three months' time, or more than one month overdue.
</t>
        </r>
      </text>
    </comment>
    <comment ref="F21" authorId="1">
      <text>
        <r>
          <rPr>
            <b/>
            <sz val="9"/>
            <color indexed="81"/>
            <rFont val="Tahoma"/>
            <family val="2"/>
          </rPr>
          <t>Related Company Balances</t>
        </r>
        <r>
          <rPr>
            <sz val="9"/>
            <color indexed="81"/>
            <rFont val="Tahoma"/>
            <family val="2"/>
          </rPr>
          <t xml:space="preserve">
For the purposes of these Returns, these are loans and advances by the Applicant or registered person to any body corporate which is:
-  A holding company or parent company of the registered person;
-  The registered person’s subsidiary (i.e. registered person holds directly or indirectly 50 per cent or more of the capital of another body corporate or controls the financial and operating policies of another body corporate so as to obtain benefits from its activities);
-  Associated company of the registered person (i.e. where a holding company has directly or indirectly through subsidiaries, 20% or more of the voting power of the investee).
</t>
        </r>
      </text>
    </comment>
    <comment ref="F23" authorId="0">
      <text>
        <r>
          <rPr>
            <sz val="9"/>
            <color indexed="81"/>
            <rFont val="Tahoma"/>
            <family val="2"/>
          </rPr>
          <t xml:space="preserve">These are unsecured, non-trade debtors, except for taxation debtors which have been agreed in writing by the Inland Revenue Department.
</t>
        </r>
      </text>
    </comment>
    <comment ref="F24" authorId="2">
      <text>
        <r>
          <rPr>
            <b/>
            <sz val="9"/>
            <color indexed="81"/>
            <rFont val="Tahoma"/>
            <family val="2"/>
          </rPr>
          <t>Inter Company Balances</t>
        </r>
        <r>
          <rPr>
            <sz val="9"/>
            <color indexed="81"/>
            <rFont val="Tahoma"/>
            <family val="2"/>
          </rPr>
          <t xml:space="preserve">
Inter Company balances are balances arising from day to day transactions between related companies.
</t>
        </r>
      </text>
    </comment>
    <comment ref="G26" authorId="0">
      <text>
        <r>
          <rPr>
            <sz val="9"/>
            <color indexed="81"/>
            <rFont val="Tahoma"/>
            <family val="2"/>
          </rPr>
          <t xml:space="preserve">Prepaid expenses to the extent that the period of prepayment exceeds 3 months.
</t>
        </r>
      </text>
    </comment>
    <comment ref="G28" authorId="0">
      <text>
        <r>
          <rPr>
            <sz val="9"/>
            <color indexed="81"/>
            <rFont val="Tahoma"/>
            <family val="2"/>
          </rPr>
          <t xml:space="preserve">Accrued Income for which payment is due in more than six months' time.
</t>
        </r>
      </text>
    </comment>
    <comment ref="G48" authorId="3">
      <text>
        <r>
          <rPr>
            <b/>
            <sz val="9"/>
            <color indexed="81"/>
            <rFont val="Tahoma"/>
            <family val="2"/>
          </rPr>
          <t>Subordinated loans - Annex IV</t>
        </r>
        <r>
          <rPr>
            <sz val="9"/>
            <color indexed="81"/>
            <rFont val="Tahoma"/>
            <family val="2"/>
          </rPr>
          <t xml:space="preserve">
These should be in the form of the MFSA's specimen 
subordinated loan agreement or such other form as has 
been agreed by the MFSA.</t>
        </r>
      </text>
    </comment>
  </commentList>
</comments>
</file>

<file path=xl/comments3.xml><?xml version="1.0" encoding="utf-8"?>
<comments xmlns="http://schemas.openxmlformats.org/spreadsheetml/2006/main">
  <authors>
    <author>Geoffrey Bezzina</author>
    <author>Robert Higgans</author>
    <author>I.T. Unit</author>
  </authors>
  <commentList>
    <comment ref="E2" authorId="0">
      <text>
        <r>
          <rPr>
            <sz val="9"/>
            <color indexed="81"/>
            <rFont val="Tahoma"/>
            <family val="2"/>
          </rPr>
          <t xml:space="preserve">Please make sure that you have keyed in the relevant figures in the “Calculation of Discounted Fixed or Current Assets Investments”  -- worksheets ‘DI-Fixed’ or ‘DI-Current’ -- before proceeding further with the compilation of Sheet 3.
The discounting of such assets is done automatically as soon as all the relevant information requested is keyed in. </t>
        </r>
      </text>
    </comment>
    <comment ref="F12" authorId="1">
      <text>
        <r>
          <rPr>
            <sz val="9"/>
            <color indexed="81"/>
            <rFont val="Tahoma"/>
            <family val="2"/>
          </rPr>
          <t xml:space="preserve">The amount by which the directors' or partners' estimated realisable value of tangible fixed assets is less than the amount included in the audited financial statements.
</t>
        </r>
      </text>
    </comment>
    <comment ref="F14" authorId="1">
      <text>
        <r>
          <rPr>
            <sz val="9"/>
            <color indexed="81"/>
            <rFont val="Tahoma"/>
            <family val="2"/>
          </rPr>
          <t xml:space="preserve">The amount of inter company balances in excess of 10% of the total assets less total liabilities shall be deducted.
</t>
        </r>
      </text>
    </comment>
    <comment ref="F19" authorId="1">
      <text>
        <r>
          <rPr>
            <sz val="9"/>
            <color indexed="81"/>
            <rFont val="Tahoma"/>
            <family val="2"/>
          </rPr>
          <t xml:space="preserve">Subordinated loans shall be allowed provided that:
I) the total amount of such loans is not greater than 4 times the net amount of net assets less intangible fixed assets;
II) the loan agreement is in the form of the MFSA's specimen subordinated loan agreement (refer to Annex 4, Appendix 1) or such other form as has been agreed by the MFSA.
</t>
        </r>
      </text>
    </comment>
    <comment ref="B23" authorId="1">
      <text>
        <r>
          <rPr>
            <b/>
            <sz val="8"/>
            <color indexed="81"/>
            <rFont val="Tahoma"/>
          </rPr>
          <t xml:space="preserve">Refer to Appendix 1 - Calculation of Financial Resources
</t>
        </r>
      </text>
    </comment>
    <comment ref="F28" authorId="0">
      <text>
        <r>
          <rPr>
            <sz val="9"/>
            <color indexed="81"/>
            <rFont val="Tahoma"/>
            <family val="2"/>
          </rPr>
          <t>Tangible fixed assets - this item is linked to Sheet 2 Item 1.0(b), net of any deficiency as per Sheet 3 Item 2.0(b).</t>
        </r>
      </text>
    </comment>
    <comment ref="F29" authorId="0">
      <text>
        <r>
          <rPr>
            <sz val="9"/>
            <color indexed="81"/>
            <rFont val="Tahoma"/>
            <family val="2"/>
          </rPr>
          <t>Discounts on Fixed Asset investments (as set out in Annex 3, Appendix 1) are applied unless immediate recourse is available to the asset by sale on the market free of all encumbrances and restrictions.  All investments in subsidiaries (which, for the purposes of these Schedules are considered as ‘Unquoted Investments’) shall be deducted in full unless otherwise permitted by the MFSA. This item is linked to the total of "Discounting on Fixed Asset Investments" (DI-Fixed).</t>
        </r>
      </text>
    </comment>
    <comment ref="F30" authorId="0">
      <text>
        <r>
          <rPr>
            <sz val="9"/>
            <color indexed="81"/>
            <rFont val="Tahoma"/>
            <family val="2"/>
          </rPr>
          <t>In the case of Current Asset Investments, a proportion of the value of the investments calculated by reference to the discounts set out in Annex 3, Appendix 1. This item is linked to the total of Discounting on Current asset investments (DI-Current).</t>
        </r>
      </text>
    </comment>
    <comment ref="F31" authorId="0">
      <text>
        <r>
          <rPr>
            <sz val="9"/>
            <color indexed="81"/>
            <rFont val="Tahoma"/>
            <family val="2"/>
          </rPr>
          <t>Trade debtors due for settlement in more than three months' time, or more than one month overdue.  
In respect of:
-  cash against documents debtors where the stock is undelivered;  and 
-  debtors for units in a Collective Investment Scheme,
a deduction shall be made to write down the debt to the lower of its book value and the market value of the stock or units if the debt is more than one month overdue. This item is linked to Item 2.0(c)(i) in Sheet 2.</t>
        </r>
      </text>
    </comment>
    <comment ref="F32" authorId="0">
      <text>
        <r>
          <rPr>
            <sz val="9"/>
            <color indexed="81"/>
            <rFont val="Tahoma"/>
            <family val="2"/>
          </rPr>
          <t>Unsecured non-trade debtors, except for taxation debtors which have been agreed in writing by the Inland Revenue Department. This item is linked to Sheet 2 Item 2.0(c)(i.iii).</t>
        </r>
      </text>
    </comment>
    <comment ref="F33" authorId="0">
      <text>
        <r>
          <rPr>
            <sz val="9"/>
            <color indexed="81"/>
            <rFont val="Tahoma"/>
            <family val="2"/>
          </rPr>
          <t>Prepaid expenses to the extent that the period of prepayment exceeds three months. This item is linked to Sheet 2 Item 2.0(d)(i).</t>
        </r>
      </text>
    </comment>
    <comment ref="F34" authorId="0">
      <text>
        <r>
          <rPr>
            <sz val="9"/>
            <color indexed="81"/>
            <rFont val="Tahoma"/>
            <family val="2"/>
          </rPr>
          <t xml:space="preserve">Accrued income for which payment is due in more than six months' time. This item is linked to Sheet 2 Item 2.0(e)(i). </t>
        </r>
      </text>
    </comment>
    <comment ref="F35" authorId="1">
      <text>
        <r>
          <rPr>
            <sz val="9"/>
            <color indexed="81"/>
            <rFont val="Tahoma"/>
            <family val="2"/>
          </rPr>
          <t xml:space="preserve">This item is linked to Sheet 2 Item 2.0(g)
</t>
        </r>
      </text>
    </comment>
    <comment ref="F36" authorId="0">
      <text>
        <r>
          <rPr>
            <sz val="9"/>
            <color indexed="81"/>
            <rFont val="Tahoma"/>
            <family val="2"/>
          </rPr>
          <t>- Ten percent of the market value of any certificates of deposit, money on deposit or bills which are not encashable within 90 days. 
- Stocks, unless they are stock of investments (in which case the discounts set out in Annex 3, Appendix 1, shall be applied).</t>
        </r>
      </text>
    </comment>
    <comment ref="F37" authorId="0">
      <text>
        <r>
          <rPr>
            <sz val="9"/>
            <color indexed="81"/>
            <rFont val="Tahoma"/>
            <family val="2"/>
          </rPr>
          <t>Any other amounts specified by the MFSA (for example, in relation to guarantees or undertakings).</t>
        </r>
      </text>
    </comment>
    <comment ref="F38" authorId="2">
      <text>
        <r>
          <rPr>
            <sz val="9"/>
            <color indexed="81"/>
            <rFont val="Tahoma"/>
            <family val="2"/>
          </rPr>
          <t>If the Registered Person acts as a guarantor in favour of a third party, the amount of the guarantee should be deducted as a liquid capital adjustment. Similarly, contingent liabilities should also be deducted as a liquid capital adjustment.</t>
        </r>
        <r>
          <rPr>
            <sz val="8"/>
            <color indexed="81"/>
            <rFont val="Tahoma"/>
          </rPr>
          <t xml:space="preserve">
</t>
        </r>
      </text>
    </comment>
  </commentList>
</comments>
</file>

<file path=xl/comments4.xml><?xml version="1.0" encoding="utf-8"?>
<comments xmlns="http://schemas.openxmlformats.org/spreadsheetml/2006/main">
  <authors>
    <author>Geoffrey Bezzina</author>
    <author>Robert Higgans</author>
  </authors>
  <commentList>
    <comment ref="G11" authorId="0">
      <text>
        <r>
          <rPr>
            <sz val="9"/>
            <color indexed="81"/>
            <rFont val="Tahoma"/>
            <family val="2"/>
          </rPr>
          <t>Fees payable, provided they are directly attributable to fees receivable which are included in total revenue. This item is linked to Sheet 1 Item 9.0(a).</t>
        </r>
      </text>
    </comment>
    <comment ref="G13" authorId="0">
      <text>
        <r>
          <rPr>
            <sz val="9"/>
            <color indexed="81"/>
            <rFont val="Tahoma"/>
            <family val="2"/>
          </rPr>
          <t>All forms of profit share, bonus or appropriation applicable to directors, partners and employees.</t>
        </r>
      </text>
    </comment>
    <comment ref="G14" authorId="0">
      <text>
        <r>
          <rPr>
            <sz val="9"/>
            <color indexed="81"/>
            <rFont val="Tahoma"/>
            <family val="2"/>
          </rPr>
          <t>Exceptional expenditure where the adjustment has been agreed by the MFSA. This item is linked to Item10.0(a) in Sheet 1.</t>
        </r>
      </text>
    </comment>
    <comment ref="G15" authorId="0">
      <text>
        <r>
          <rPr>
            <sz val="9"/>
            <color indexed="81"/>
            <rFont val="Tahoma"/>
            <family val="2"/>
          </rPr>
          <t>Depreciation.  This item is linked to Sheet 1 Item11.0(a).</t>
        </r>
      </text>
    </comment>
    <comment ref="B18" authorId="1">
      <text>
        <r>
          <rPr>
            <sz val="9"/>
            <color indexed="81"/>
            <rFont val="Tahoma"/>
            <family val="2"/>
          </rPr>
          <t xml:space="preserve">This is used as a basis for calculating a registered person's Expenditure Based Requirement. Refer to Annex 2 - 'Calculation of Expenditure Based Requirement'.
</t>
        </r>
      </text>
    </comment>
    <comment ref="L21" authorId="1">
      <text>
        <r>
          <rPr>
            <sz val="9"/>
            <color indexed="81"/>
            <rFont val="Tahoma"/>
            <family val="2"/>
          </rPr>
          <t xml:space="preserve">Where the previous accounting period does not span 12 months, the Relevant Expenditure will be pro-rated to an equivalent annual amount. 
</t>
        </r>
      </text>
    </comment>
    <comment ref="L30" authorId="1">
      <text>
        <r>
          <rPr>
            <sz val="9"/>
            <color indexed="81"/>
            <rFont val="Tahoma"/>
            <family val="2"/>
          </rPr>
          <t xml:space="preserve">The “Satisfaction of Expenditure Based Requirement” is calculated as Liquid Capital less the higher of the Expenditure Based Requirement and Absolute Minimum Requirement (Lm5,000 or equivalent). 
</t>
        </r>
      </text>
    </comment>
    <comment ref="G45" authorId="0">
      <text>
        <r>
          <rPr>
            <sz val="9"/>
            <color indexed="81"/>
            <rFont val="Tahoma"/>
            <family val="2"/>
          </rPr>
          <t>For the IFR, the registered person must key in the higher of Absolute Minimum Requirement (Lm5,000 or equivalent) and Expenditure Based Requirement as calculated in the most recent Annual Financial Return approved by the auditors. 
The Surplus/(Deficit) of Financial Resources is then calculated automatically.
Where the registered person has not prepared an Annual Financial Return since granted a registration, the user must input the higher of Absolute Minimum Requirement and the Expenditure Based Requirement as calculated in the Financial Resources Statement.</t>
        </r>
      </text>
    </comment>
  </commentList>
</comments>
</file>

<file path=xl/comments5.xml><?xml version="1.0" encoding="utf-8"?>
<comments xmlns="http://schemas.openxmlformats.org/spreadsheetml/2006/main">
  <authors>
    <author>Robert Higgans</author>
  </authors>
  <commentList>
    <comment ref="B8" authorId="0">
      <text>
        <r>
          <rPr>
            <sz val="9"/>
            <color indexed="81"/>
            <rFont val="Tahoma"/>
            <family val="2"/>
          </rPr>
          <t xml:space="preserve">Choose the type of category under which the investment should be classified.
</t>
        </r>
      </text>
    </comment>
    <comment ref="C8" authorId="0">
      <text>
        <r>
          <rPr>
            <sz val="9"/>
            <color indexed="81"/>
            <rFont val="Tahoma"/>
            <family val="2"/>
          </rPr>
          <t xml:space="preserve">The base currency of the investment should be in ISO Code.
</t>
        </r>
      </text>
    </comment>
    <comment ref="D8" authorId="0">
      <text>
        <r>
          <rPr>
            <sz val="9"/>
            <color indexed="81"/>
            <rFont val="Tahoma"/>
            <family val="2"/>
          </rPr>
          <t xml:space="preserve">If the investment is reported at cost in the accounts, then input "C". If the investment is reported at market value, then input "M".
</t>
        </r>
      </text>
    </comment>
    <comment ref="G8" authorId="0">
      <text>
        <r>
          <rPr>
            <sz val="9"/>
            <color indexed="81"/>
            <rFont val="Tahoma"/>
            <family val="2"/>
          </rPr>
          <t xml:space="preserve">If the investment has been reported in the accounts at cost, the amount of the investment (at cost) in its currency of denomination should be inserted under this column – the respective market value should also be inserted under column (v). 
</t>
        </r>
      </text>
    </comment>
    <comment ref="I8" authorId="0">
      <text>
        <r>
          <rPr>
            <sz val="9"/>
            <color indexed="81"/>
            <rFont val="Tahoma"/>
            <family val="2"/>
          </rPr>
          <t xml:space="preserve">If the base currency of the investment is different from that in which the accounts are reported, the exchange rate is to be inserted - this should be the Middle Rate of Exchange provided by the Central Bank of Malta as at the end of the reporting period.
</t>
        </r>
      </text>
    </comment>
    <comment ref="B83" authorId="0">
      <text>
        <r>
          <rPr>
            <sz val="9"/>
            <color indexed="81"/>
            <rFont val="Tahoma"/>
            <family val="2"/>
          </rPr>
          <t xml:space="preserve">The user should insert the applicable discounts under column (ix) for any investments falling under this classification. 
</t>
        </r>
      </text>
    </comment>
    <comment ref="M84" authorId="0">
      <text>
        <r>
          <rPr>
            <sz val="9"/>
            <color indexed="81"/>
            <rFont val="Tahoma"/>
            <family val="2"/>
          </rPr>
          <t xml:space="preserve">To insert 10, 25 or 35 as applicable - Annex 5, Appendix 1 refers.
</t>
        </r>
      </text>
    </comment>
    <comment ref="M85" authorId="0">
      <text>
        <r>
          <rPr>
            <sz val="9"/>
            <color indexed="81"/>
            <rFont val="Tahoma"/>
            <family val="2"/>
          </rPr>
          <t xml:space="preserve">To insert 10, 25 or 35 as applicable - Annex 5, Appendix 1 refers.
</t>
        </r>
      </text>
    </comment>
    <comment ref="M86" authorId="0">
      <text>
        <r>
          <rPr>
            <sz val="9"/>
            <color indexed="81"/>
            <rFont val="Tahoma"/>
            <family val="2"/>
          </rPr>
          <t xml:space="preserve">To insert 10, 25 or 35 as applicable - Annex 5, Appendix 1 refers.
</t>
        </r>
      </text>
    </comment>
    <comment ref="M87" authorId="0">
      <text>
        <r>
          <rPr>
            <sz val="9"/>
            <color indexed="81"/>
            <rFont val="Tahoma"/>
            <family val="2"/>
          </rPr>
          <t xml:space="preserve">To insert 10, 25 or 35 as applicable - Annex 5, Appendix 1 refers.
</t>
        </r>
      </text>
    </comment>
    <comment ref="M88" authorId="0">
      <text>
        <r>
          <rPr>
            <sz val="9"/>
            <color indexed="81"/>
            <rFont val="Tahoma"/>
            <family val="2"/>
          </rPr>
          <t xml:space="preserve">To insert 10, 25 or 35 as applicable - Annex 5, Appendix 1 refers.
</t>
        </r>
      </text>
    </comment>
    <comment ref="M89" authorId="0">
      <text>
        <r>
          <rPr>
            <sz val="9"/>
            <color indexed="81"/>
            <rFont val="Tahoma"/>
            <family val="2"/>
          </rPr>
          <t xml:space="preserve">To insert 10, 25 or 35 as applicable - Annex 5, Appendix 1 refers.
</t>
        </r>
      </text>
    </comment>
  </commentList>
</comments>
</file>

<file path=xl/comments6.xml><?xml version="1.0" encoding="utf-8"?>
<comments xmlns="http://schemas.openxmlformats.org/spreadsheetml/2006/main">
  <authors>
    <author>Robert Higgans</author>
  </authors>
  <commentList>
    <comment ref="B8" authorId="0">
      <text>
        <r>
          <rPr>
            <sz val="9"/>
            <color indexed="81"/>
            <rFont val="Tahoma"/>
            <family val="2"/>
          </rPr>
          <t xml:space="preserve">Choose the type of category under which the investment should be classified.
</t>
        </r>
      </text>
    </comment>
    <comment ref="C8" authorId="0">
      <text>
        <r>
          <rPr>
            <sz val="9"/>
            <color indexed="81"/>
            <rFont val="Tahoma"/>
            <family val="2"/>
          </rPr>
          <t xml:space="preserve">The base currency of the investment should be in ISO Code.
</t>
        </r>
      </text>
    </comment>
    <comment ref="D8" authorId="0">
      <text>
        <r>
          <rPr>
            <sz val="9"/>
            <color indexed="81"/>
            <rFont val="Tahoma"/>
            <family val="2"/>
          </rPr>
          <t xml:space="preserve">If the investment is reported at cost in the accounts, then input "C". If the investment is reported at market value, then input "M".
</t>
        </r>
      </text>
    </comment>
    <comment ref="G8" authorId="0">
      <text>
        <r>
          <rPr>
            <sz val="9"/>
            <color indexed="81"/>
            <rFont val="Tahoma"/>
            <family val="2"/>
          </rPr>
          <t xml:space="preserve">If the investment has been reported in the accounts at cost, the amount of the investment (at cost) in its currency of denomination should be inserted under this column – the respective market value should also be inserted under column (v). 
</t>
        </r>
      </text>
    </comment>
    <comment ref="I8" authorId="0">
      <text>
        <r>
          <rPr>
            <sz val="9"/>
            <color indexed="81"/>
            <rFont val="Tahoma"/>
            <family val="2"/>
          </rPr>
          <t xml:space="preserve">If the base currency of the investment is different from that in which the accounts are reported, the exchange rate is to be inserted - this should be the Middle Rate of Exchange provided by the Central Bank of Malta as at the end of the reporting period.
</t>
        </r>
      </text>
    </comment>
    <comment ref="B82" authorId="0">
      <text>
        <r>
          <rPr>
            <sz val="9"/>
            <color indexed="81"/>
            <rFont val="Tahoma"/>
            <family val="2"/>
          </rPr>
          <t xml:space="preserve">The user should insert the applicable discounts under column (ix) for any investments falling under this classification. 
</t>
        </r>
      </text>
    </comment>
    <comment ref="M83" authorId="0">
      <text>
        <r>
          <rPr>
            <sz val="9"/>
            <color indexed="81"/>
            <rFont val="Tahoma"/>
            <family val="2"/>
          </rPr>
          <t xml:space="preserve">To insert 10, 25 or 35 as applicable - Annex 5, Appendix 1 refers.
</t>
        </r>
      </text>
    </comment>
    <comment ref="M84" authorId="0">
      <text>
        <r>
          <rPr>
            <sz val="9"/>
            <color indexed="81"/>
            <rFont val="Tahoma"/>
            <family val="2"/>
          </rPr>
          <t xml:space="preserve">To insert 10, 25 or 35 as applicable - Annex 5, Appendix 1 refers.
</t>
        </r>
      </text>
    </comment>
    <comment ref="M85" authorId="0">
      <text>
        <r>
          <rPr>
            <sz val="9"/>
            <color indexed="81"/>
            <rFont val="Tahoma"/>
            <family val="2"/>
          </rPr>
          <t xml:space="preserve">To insert 10, 25 or 35 as applicable - Annex 5, Appendix 1 refers.
</t>
        </r>
      </text>
    </comment>
    <comment ref="M86" authorId="0">
      <text>
        <r>
          <rPr>
            <sz val="9"/>
            <color indexed="81"/>
            <rFont val="Tahoma"/>
            <family val="2"/>
          </rPr>
          <t xml:space="preserve">To insert 10, 25 or 35 as applicable - Annex 5, Appendix 1 refers.
</t>
        </r>
      </text>
    </comment>
    <comment ref="M87" authorId="0">
      <text>
        <r>
          <rPr>
            <sz val="9"/>
            <color indexed="81"/>
            <rFont val="Tahoma"/>
            <family val="2"/>
          </rPr>
          <t xml:space="preserve">To insert 10, 25 or 35 as applicable - Annex 5, Appendix 1 refers.
</t>
        </r>
      </text>
    </comment>
    <comment ref="M88" authorId="0">
      <text>
        <r>
          <rPr>
            <sz val="9"/>
            <color indexed="81"/>
            <rFont val="Tahoma"/>
            <family val="2"/>
          </rPr>
          <t xml:space="preserve">To insert 10, 25 or 35 as applicable - Annex 5, Appendix 1 refers.
</t>
        </r>
      </text>
    </comment>
  </commentList>
</comments>
</file>

<file path=xl/sharedStrings.xml><?xml version="1.0" encoding="utf-8"?>
<sst xmlns="http://schemas.openxmlformats.org/spreadsheetml/2006/main" count="421" uniqueCount="313">
  <si>
    <t>Number of months covered by reporting period</t>
  </si>
  <si>
    <t>Currency in which accounts are reported</t>
  </si>
  <si>
    <t xml:space="preserve">For the period from </t>
  </si>
  <si>
    <t xml:space="preserve">(date) to </t>
  </si>
  <si>
    <t>Revenue</t>
  </si>
  <si>
    <t>Total Revenue</t>
  </si>
  <si>
    <t>Expenditure</t>
  </si>
  <si>
    <t>b) Other</t>
  </si>
  <si>
    <t>Exceptional Items of expenditure</t>
  </si>
  <si>
    <t>Total Exceptional items</t>
  </si>
  <si>
    <t>Other expenditure</t>
  </si>
  <si>
    <t>a) Depreciation</t>
  </si>
  <si>
    <t>b) Regulatory fees and expenses</t>
  </si>
  <si>
    <t>c) Professional Indemnity Insurance/Money Policies</t>
  </si>
  <si>
    <t>Total Other expenditure</t>
  </si>
  <si>
    <t>Profit or (Loss) on Ordinary Activities before Taxation</t>
  </si>
  <si>
    <t>Taxation</t>
  </si>
  <si>
    <t>Extraordinary items net of attributable taxation</t>
  </si>
  <si>
    <t>Profit or (Loss) after taxation and extraordinary items</t>
  </si>
  <si>
    <t>Appropriations</t>
  </si>
  <si>
    <t xml:space="preserve">a) Dividends </t>
  </si>
  <si>
    <t xml:space="preserve">  - paid</t>
  </si>
  <si>
    <t xml:space="preserve">                     </t>
  </si>
  <si>
    <t xml:space="preserve">  - proposed</t>
  </si>
  <si>
    <t>Total Appropriations</t>
  </si>
  <si>
    <t>Retained Profit or (Loss) for the period</t>
  </si>
  <si>
    <t>BALANCE SHEET</t>
  </si>
  <si>
    <t xml:space="preserve">As at </t>
  </si>
  <si>
    <t xml:space="preserve">Fixed Assets </t>
  </si>
  <si>
    <t>a) Intangible assets</t>
  </si>
  <si>
    <t>b) Tangible assets</t>
  </si>
  <si>
    <t>c) Investments</t>
  </si>
  <si>
    <t>Total Fixed Assets</t>
  </si>
  <si>
    <t>Current Assets</t>
  </si>
  <si>
    <t xml:space="preserve">                - Trade debtors</t>
  </si>
  <si>
    <t>i) disallowed</t>
  </si>
  <si>
    <t>ii) other</t>
  </si>
  <si>
    <t xml:space="preserve">                - Non-trade debtors</t>
  </si>
  <si>
    <t xml:space="preserve">i) disallowed </t>
  </si>
  <si>
    <t xml:space="preserve">                             i.iii) other</t>
  </si>
  <si>
    <t xml:space="preserve">                      </t>
  </si>
  <si>
    <t xml:space="preserve">                                         </t>
  </si>
  <si>
    <t>Total Current Assets</t>
  </si>
  <si>
    <t>Creditors : Amounts falling due within one year</t>
  </si>
  <si>
    <t>a) Trade Creditors</t>
  </si>
  <si>
    <t>b) Loans/overdrafts</t>
  </si>
  <si>
    <t>c) Taxation</t>
  </si>
  <si>
    <t>d) Other creditors</t>
  </si>
  <si>
    <t>Total short-term creditors</t>
  </si>
  <si>
    <t>Net Current Assets</t>
  </si>
  <si>
    <t>Total Assets less Current Liabilities</t>
  </si>
  <si>
    <t>Creditors : Amounts falling due after more than one year</t>
  </si>
  <si>
    <t xml:space="preserve">a) Loans: </t>
  </si>
  <si>
    <t>i) subordinated</t>
  </si>
  <si>
    <t xml:space="preserve">                   </t>
  </si>
  <si>
    <t>b) Other creditors</t>
  </si>
  <si>
    <t xml:space="preserve">Total long-term creditors </t>
  </si>
  <si>
    <t>Provisions for liabilities and charges</t>
  </si>
  <si>
    <t>Capital and Reserves</t>
  </si>
  <si>
    <t>a) Called up share capital / Proprietor's Capital account</t>
  </si>
  <si>
    <t>b) Share premium account</t>
  </si>
  <si>
    <t>Total capital and reserves</t>
  </si>
  <si>
    <t>CALCULATION OF FINANCIAL RESOURCES</t>
  </si>
  <si>
    <t>Net Tangible Assets Adjustments</t>
  </si>
  <si>
    <t xml:space="preserve">Less : </t>
  </si>
  <si>
    <t>a) Intangible fixed assets</t>
  </si>
  <si>
    <t>b) Deficiency in tangible fixed assets</t>
  </si>
  <si>
    <t xml:space="preserve">c) Related company loans </t>
  </si>
  <si>
    <t>Add :</t>
  </si>
  <si>
    <t>Total Net Tangible Assets Adjustments</t>
  </si>
  <si>
    <t>Liquid Capital Adjustments (if appropriate)</t>
  </si>
  <si>
    <t>Less:</t>
  </si>
  <si>
    <t>a) Tangible fixed assets</t>
  </si>
  <si>
    <t>b) Disallowed fixed asset investments</t>
  </si>
  <si>
    <t>Total Liquid Capital Adjustments</t>
  </si>
  <si>
    <t>Any details or comments:</t>
  </si>
  <si>
    <t>c) Profit share, bonus or appropriation</t>
  </si>
  <si>
    <t>e) Depreciation</t>
  </si>
  <si>
    <t>Relevant Expenditure</t>
  </si>
  <si>
    <t>Pro-rated Annualised Relevant Expenditure</t>
  </si>
  <si>
    <t>Expenditure Based Requirement</t>
  </si>
  <si>
    <t xml:space="preserve">25% of Pro-rated Annualised Relevant Expenditure </t>
  </si>
  <si>
    <t>Higher of :</t>
  </si>
  <si>
    <t>a) Expenditure Based Requirement</t>
  </si>
  <si>
    <t>b) Absolute Minimum Requirement</t>
  </si>
  <si>
    <t>Less : Net Tangible Assets Requirement</t>
  </si>
  <si>
    <t xml:space="preserve">either </t>
  </si>
  <si>
    <t>or</t>
  </si>
  <si>
    <t>Surplus / (Deficit) of Net Tangible Assets</t>
  </si>
  <si>
    <t>FINANCIAL DETAILS</t>
  </si>
  <si>
    <t>4. Own Account Trading</t>
  </si>
  <si>
    <t xml:space="preserve">    If, YES, give brief details of nature and scale of transactions :</t>
  </si>
  <si>
    <t xml:space="preserve">    Any other details or comments:</t>
  </si>
  <si>
    <t>REPRESENTATIONS</t>
  </si>
  <si>
    <t xml:space="preserve">i. </t>
  </si>
  <si>
    <t xml:space="preserve"> requirements.</t>
  </si>
  <si>
    <t>ii</t>
  </si>
  <si>
    <t xml:space="preserve">All matters (including contingent liabilities, claims and litigation) which might reasonably be expected </t>
  </si>
  <si>
    <t xml:space="preserve">  (date).</t>
  </si>
  <si>
    <t>Date</t>
  </si>
  <si>
    <t>CALCULATION OF DISCOUNTED INVESTMENTS : FIXED ASSET INVESTMENTS</t>
  </si>
  <si>
    <t>Currency in which accounts have been prepared:</t>
  </si>
  <si>
    <t>Fixed Asset Investments as at (date):</t>
  </si>
  <si>
    <t>(i)</t>
  </si>
  <si>
    <t>(ii)</t>
  </si>
  <si>
    <t>(iii)</t>
  </si>
  <si>
    <t>(iv)</t>
  </si>
  <si>
    <t>(v)</t>
  </si>
  <si>
    <t>(vi)</t>
  </si>
  <si>
    <t>(vii)</t>
  </si>
  <si>
    <t>(viii)</t>
  </si>
  <si>
    <t>(ix)</t>
  </si>
  <si>
    <t>(x)</t>
  </si>
  <si>
    <t>(xi)</t>
  </si>
  <si>
    <t>(xii)</t>
  </si>
  <si>
    <t>Description of investment                           (including number of shares)</t>
  </si>
  <si>
    <t>Currency of investment</t>
  </si>
  <si>
    <t>Applicable Discount</t>
  </si>
  <si>
    <t>Discounted                    Market Value</t>
  </si>
  <si>
    <t>Sub-totals</t>
  </si>
  <si>
    <t>Total</t>
  </si>
  <si>
    <t>a</t>
  </si>
  <si>
    <t>Quoted Floating Rate Securities:</t>
  </si>
  <si>
    <t>b</t>
  </si>
  <si>
    <t>Quoted fixed interest securities:</t>
  </si>
  <si>
    <t>b1</t>
  </si>
  <si>
    <t>b2</t>
  </si>
  <si>
    <t xml:space="preserve"> - Other</t>
  </si>
  <si>
    <t>c</t>
  </si>
  <si>
    <t>Other quoted investments:</t>
  </si>
  <si>
    <t>d</t>
  </si>
  <si>
    <t>CISs investing in:</t>
  </si>
  <si>
    <t>d1</t>
  </si>
  <si>
    <t>Money market instruments only</t>
  </si>
  <si>
    <t>Cont./...</t>
  </si>
  <si>
    <t>d2</t>
  </si>
  <si>
    <t>Marketable fixed interest securities only</t>
  </si>
  <si>
    <t>d3</t>
  </si>
  <si>
    <t>Other marketable securities only</t>
  </si>
  <si>
    <t>d4</t>
  </si>
  <si>
    <t>Other non-marketable securities only</t>
  </si>
  <si>
    <t>d5</t>
  </si>
  <si>
    <t>Mixture of d1 to d4</t>
  </si>
  <si>
    <t>Any other details or comments:</t>
  </si>
  <si>
    <t>CALCULATION OF DISCOUNTED INVESTMENTS : CURRENT ASSET INVESTMENTS</t>
  </si>
  <si>
    <t>Current Asset Investments as at (date):</t>
  </si>
  <si>
    <t xml:space="preserve">     (date)</t>
  </si>
  <si>
    <t xml:space="preserve">                             i.ii) advances to directors/partners/shareholders</t>
  </si>
  <si>
    <t>i) Other assets</t>
  </si>
  <si>
    <t>b) Less higher of:</t>
  </si>
  <si>
    <t xml:space="preserve">     i) higher of Expenditure Based Requirement calculated</t>
  </si>
  <si>
    <t xml:space="preserve">        above and Absolute Minimum Requirement </t>
  </si>
  <si>
    <t xml:space="preserve">    ii) higher of Expenditure Based Requirement calculated in</t>
  </si>
  <si>
    <t xml:space="preserve">         the most recent Annual Financial Return approved by the</t>
  </si>
  <si>
    <t xml:space="preserve">         auditors or Financial Resources Statement and Absolute </t>
  </si>
  <si>
    <t xml:space="preserve">         Minimum Requirement as applicable.</t>
  </si>
  <si>
    <t>Yes</t>
  </si>
  <si>
    <t>Investment at Cost in currency of denomination</t>
  </si>
  <si>
    <t>Market Value in reporting currency of accounts:</t>
  </si>
  <si>
    <t>Investment reported in accounts: If at Cost insert "C"; If at Market value insert "M"</t>
  </si>
  <si>
    <t>If answer to column (iii) is "C" then insert amount of investment as reported at Cost in the Accounts:</t>
  </si>
  <si>
    <t>To Liquid Capital               Computation (IFR3)</t>
  </si>
  <si>
    <t>Investment at Market Value in currency of denomination</t>
  </si>
  <si>
    <t>Investment at  Cost in currency of denomination</t>
  </si>
  <si>
    <t>Name of Bank</t>
  </si>
  <si>
    <t>Value</t>
  </si>
  <si>
    <t>Exchange Rate converting currency of Inv. to currency of Acc. as at</t>
  </si>
  <si>
    <t xml:space="preserve">Exchange Rate converting currency of Inv. to currency of Acc. as at  </t>
  </si>
  <si>
    <t xml:space="preserve">d) Directors emoluments </t>
  </si>
  <si>
    <t>e) Other expenses</t>
  </si>
  <si>
    <t>a) Investments</t>
  </si>
  <si>
    <t>c) Disallowed current asset investments</t>
  </si>
  <si>
    <t>d) Disallowed trade debtors</t>
  </si>
  <si>
    <t>e) Disallowed non-trade debtors</t>
  </si>
  <si>
    <t>f) Disallowed prepayments</t>
  </si>
  <si>
    <t>g) Disallowed accrued income</t>
  </si>
  <si>
    <t>h) Deferred tax</t>
  </si>
  <si>
    <t>iii) other</t>
  </si>
  <si>
    <t>d) Inter company balances</t>
  </si>
  <si>
    <t>e) Advances to directors, partners or shareholders</t>
  </si>
  <si>
    <t xml:space="preserve">    or</t>
  </si>
  <si>
    <t>Unquoted investments / Investments in Subsidiaries / Other:</t>
  </si>
  <si>
    <t>g) Approved subordinated loans</t>
  </si>
  <si>
    <t xml:space="preserve">                             i.i)  related company loans*</t>
  </si>
  <si>
    <t>ii) inter company balances**</t>
  </si>
  <si>
    <t>LIQUID CAPITAL REQUIREMENT</t>
  </si>
  <si>
    <t>Satisfaction of Liquid Capital Requirement</t>
  </si>
  <si>
    <t>Surplus (Deficit) of Liquid Capital</t>
  </si>
  <si>
    <t>NET TANGIBLE ASSETS REQUIREMENT</t>
  </si>
  <si>
    <t>a) Allowed by MFSA*</t>
  </si>
  <si>
    <t>* Details of 'Exceptional items of expenditure allowed by MFSA' and/or Any other details or comments:</t>
  </si>
  <si>
    <t>c) Revaluation reserves</t>
  </si>
  <si>
    <t>d) Revenue reserves:</t>
  </si>
  <si>
    <t>i) as per the previous year's audited accounts</t>
  </si>
  <si>
    <t>iii) retained profit/ loss for the current interim period</t>
  </si>
  <si>
    <t>ii) retained profit/ loss for previous interim periods</t>
  </si>
  <si>
    <t>a) Deferred tax</t>
  </si>
  <si>
    <t xml:space="preserve">f) Other amounts as specified by the MFSA </t>
  </si>
  <si>
    <t>h) Other amounts specified by the MFSA (e.g. guarantees)*</t>
  </si>
  <si>
    <t>* Details of 'Other amounts specified by the MFSA' and/or Any other details or comments:</t>
  </si>
  <si>
    <t>Check (for MFSA use):</t>
  </si>
  <si>
    <t>d) Exceptional expenditure allowed by the MFSA</t>
  </si>
  <si>
    <t>statements have been declared herewith or notified in writing to MFSA.</t>
  </si>
  <si>
    <t>Name:</t>
  </si>
  <si>
    <t xml:space="preserve"> -Issued by the Government of Malta or, subject to MFSA approval,</t>
  </si>
  <si>
    <t>(Director or Authorised Signatory)</t>
  </si>
  <si>
    <t>(Director or Second Authorised Signatory)</t>
  </si>
  <si>
    <t>Category 1a</t>
  </si>
  <si>
    <t>Category 1b</t>
  </si>
  <si>
    <t>Category 2</t>
  </si>
  <si>
    <t>Category 3</t>
  </si>
  <si>
    <t>Category 4</t>
  </si>
  <si>
    <t>AUD</t>
  </si>
  <si>
    <t>CAD</t>
  </si>
  <si>
    <t>CHF</t>
  </si>
  <si>
    <t>EUR</t>
  </si>
  <si>
    <t>FIM</t>
  </si>
  <si>
    <t>GBP</t>
  </si>
  <si>
    <t>HKD</t>
  </si>
  <si>
    <t>JPY</t>
  </si>
  <si>
    <t>LM</t>
  </si>
  <si>
    <t>NOK</t>
  </si>
  <si>
    <t>NZD</t>
  </si>
  <si>
    <t>USD</t>
  </si>
  <si>
    <t>For the period  from:</t>
  </si>
  <si>
    <t>YES</t>
  </si>
  <si>
    <t>NO</t>
  </si>
  <si>
    <t>Insert Yes/ No</t>
  </si>
  <si>
    <t>Signature:</t>
  </si>
  <si>
    <t>to:</t>
  </si>
  <si>
    <t xml:space="preserve">b) Other </t>
  </si>
  <si>
    <t>C</t>
  </si>
  <si>
    <t>M</t>
  </si>
  <si>
    <t>Name of Registered Person</t>
  </si>
  <si>
    <t>Registration Number</t>
  </si>
  <si>
    <t>Registration Type</t>
  </si>
  <si>
    <t>Retirement Scheme Administrator</t>
  </si>
  <si>
    <t>Retirement Fund Administrator (no custody)</t>
  </si>
  <si>
    <t>Retirement Fund Custodian</t>
  </si>
  <si>
    <t xml:space="preserve"> Administration Fees</t>
  </si>
  <si>
    <t>Other SFA related revenue*</t>
  </si>
  <si>
    <t>Non-SFA related revenue</t>
  </si>
  <si>
    <t>* Details of 'Other SFA related revenue' and/or Any other details or comments:</t>
  </si>
  <si>
    <t xml:space="preserve">     (Date)</t>
  </si>
  <si>
    <t>b) Debtors:</t>
  </si>
  <si>
    <t xml:space="preserve">c) Prepayments:       </t>
  </si>
  <si>
    <t xml:space="preserve">d) Accrued Income:   </t>
  </si>
  <si>
    <t>e) Bank and cash balances</t>
  </si>
  <si>
    <t>f) Deferred tax</t>
  </si>
  <si>
    <t>g) Other</t>
  </si>
  <si>
    <t>e) Other reserves</t>
  </si>
  <si>
    <r>
      <t>*</t>
    </r>
    <r>
      <rPr>
        <i/>
        <sz val="10"/>
        <rFont val="Times New Roman"/>
      </rPr>
      <t>Details of 'related company loans' and/or **Details of 'inter company balances'</t>
    </r>
  </si>
  <si>
    <t>j) Other amounts specified by the MFSA (e.g. guarantees)*</t>
  </si>
  <si>
    <t>k)  Other amounts (e.g. contingent liabilities)</t>
  </si>
  <si>
    <t>l) Amounts allowed by the MFSA</t>
  </si>
  <si>
    <t xml:space="preserve">    Has the registered person traded for its own account and taken active positions during the period?</t>
  </si>
  <si>
    <t>The registered person's financial resources have been properly calculated in accordance with the MFSA's</t>
  </si>
  <si>
    <t xml:space="preserve">to have a material effect on the registered person's financial position at the date of submission of these </t>
  </si>
  <si>
    <t>Signed on behalf of the registered person by :</t>
  </si>
  <si>
    <t>Units in CISs:</t>
  </si>
  <si>
    <t>E</t>
  </si>
  <si>
    <t xml:space="preserve">  an overseas Government as detailed in Appendix 1 of the directives.</t>
  </si>
  <si>
    <t>an overseas Government as detailed in Appendix 1 of the directives.</t>
  </si>
  <si>
    <t>Fees</t>
  </si>
  <si>
    <t>a) Allowable fees</t>
  </si>
  <si>
    <t>Total Fees</t>
  </si>
  <si>
    <t>Retirement Fund Administrator (maintaining custody)</t>
  </si>
  <si>
    <t>Custodial/ Depository Fees</t>
  </si>
  <si>
    <t>Investment Management Fees</t>
  </si>
  <si>
    <t>Ret. Fund Administrator (maintaining custody)</t>
  </si>
  <si>
    <t>(I.e. money belonging to the Scheme/ Fund held by the registered Person on its behalf).</t>
  </si>
  <si>
    <t>1. Scheme/Fund's Bank Account Balances on at end of reporting period</t>
  </si>
  <si>
    <t>3. Scheme/Fund's' Money and Assets</t>
  </si>
  <si>
    <t xml:space="preserve">    During the period, has the registered person held or controlled Scheme/Fund's Money ?</t>
  </si>
  <si>
    <t xml:space="preserve">    During the period, has the registered person held or controlled Scheme/Fund's Assets ?</t>
  </si>
  <si>
    <t>b) Interest paid on scheme/fund's money</t>
  </si>
  <si>
    <t>Document Type:</t>
  </si>
  <si>
    <t>Annual Financial Return</t>
  </si>
  <si>
    <t>Interim Financial Return</t>
  </si>
  <si>
    <t>Appendix 2</t>
  </si>
  <si>
    <t>We confirm our approval of the Annual Financial Return.</t>
  </si>
  <si>
    <t xml:space="preserve">       Signature of the Audit/Partner in charge:</t>
  </si>
  <si>
    <t>Signed:</t>
  </si>
  <si>
    <t>This Section should be completed by the Audit Partner/ Manager in charge.</t>
  </si>
  <si>
    <t>It is accompanied by the Audited Financial Statements and the report of the auditor to the MFSA as required by the MFSA.</t>
  </si>
  <si>
    <t>This is an Annual Financial Return updated to accurately reflect the information in the Audited Financial Statements.</t>
  </si>
  <si>
    <t>1.</t>
  </si>
  <si>
    <t>2.</t>
  </si>
  <si>
    <t>3.</t>
  </si>
  <si>
    <t>4.</t>
  </si>
  <si>
    <t>7.</t>
  </si>
  <si>
    <t>6.</t>
  </si>
  <si>
    <t>5.</t>
  </si>
  <si>
    <t>We Confirm that :</t>
  </si>
  <si>
    <t xml:space="preserve">Have the registered person's Financial Resources been in excess of or equal to its Financial Resources Requirements </t>
  </si>
  <si>
    <t xml:space="preserve">Is the registered person able, and will it be able for the foreesable future, to meet all of its liabilities as they fall due </t>
  </si>
  <si>
    <t>Total prov. for liab./charges</t>
  </si>
  <si>
    <t>MTL</t>
  </si>
  <si>
    <t>Total Expenditure (to Sheet 4)</t>
  </si>
  <si>
    <t>Total Assets less Total Liabilities (to Sheet 3)</t>
  </si>
  <si>
    <t>Total Assets Less Total Liabilities (from Sheet 2)</t>
  </si>
  <si>
    <t>Adjusted Net Tangible Assets (to Sheet 5)</t>
  </si>
  <si>
    <t>Liquid Capital (to Sheet 4)</t>
  </si>
  <si>
    <t>Total Expenditure (from Sheet 1)</t>
  </si>
  <si>
    <t>a) Liquid Capital (from Sheet 3)</t>
  </si>
  <si>
    <t>Adjusted Net Tangible Assets (from Sheet 3)</t>
  </si>
  <si>
    <t xml:space="preserve">A/ C No. </t>
  </si>
  <si>
    <t>PROFIT &amp; LOSS</t>
  </si>
  <si>
    <t>This Financial Return was approved by the registered person on:</t>
  </si>
  <si>
    <t>for payment ?</t>
  </si>
  <si>
    <t>throughout the period ending on the Accounting Reference Date ?</t>
  </si>
  <si>
    <t>Exchange rate as at end of reporting period (if accounts are prepared other than in EUR)</t>
  </si>
  <si>
    <t>VERSION: Jun 10</t>
  </si>
</sst>
</file>

<file path=xl/styles.xml><?xml version="1.0" encoding="utf-8"?>
<styleSheet xmlns="http://schemas.openxmlformats.org/spreadsheetml/2006/main">
  <numFmts count="7">
    <numFmt numFmtId="164" formatCode="_(* #,##0.00_);_(* \(#,##0.00\);_(* &quot;-&quot;??_);_(@_)"/>
    <numFmt numFmtId="165" formatCode="0.0"/>
    <numFmt numFmtId="166" formatCode="_(* #,##0_);_(* \(#,##0\);_(* &quot;-&quot;??_);_(@_)"/>
    <numFmt numFmtId="167" formatCode="#,##0.0000"/>
    <numFmt numFmtId="168" formatCode="0."/>
    <numFmt numFmtId="169" formatCode="0.0000"/>
    <numFmt numFmtId="170" formatCode="mmmm\ d\,\ yyyy"/>
  </numFmts>
  <fonts count="49">
    <font>
      <sz val="10"/>
      <name val="Arial"/>
    </font>
    <font>
      <b/>
      <sz val="10"/>
      <name val="Arial"/>
    </font>
    <font>
      <sz val="10"/>
      <name val="Arial"/>
    </font>
    <font>
      <b/>
      <sz val="12"/>
      <name val="Arial"/>
      <family val="2"/>
    </font>
    <font>
      <b/>
      <sz val="10"/>
      <name val="Times New Roman"/>
      <family val="1"/>
    </font>
    <font>
      <b/>
      <sz val="12"/>
      <name val="Times New Roman"/>
      <family val="1"/>
    </font>
    <font>
      <sz val="12"/>
      <name val="Times New Roman"/>
      <family val="1"/>
    </font>
    <font>
      <sz val="10"/>
      <name val="Times New Roman"/>
      <family val="1"/>
    </font>
    <font>
      <b/>
      <sz val="8"/>
      <name val="Times New Roman"/>
    </font>
    <font>
      <i/>
      <sz val="10"/>
      <name val="Times New Roman"/>
    </font>
    <font>
      <i/>
      <sz val="10"/>
      <name val="Times New Roman"/>
      <family val="1"/>
    </font>
    <font>
      <b/>
      <sz val="10"/>
      <name val="Times New Roman"/>
    </font>
    <font>
      <i/>
      <sz val="9"/>
      <name val="Times New Roman"/>
      <family val="1"/>
    </font>
    <font>
      <sz val="9"/>
      <name val="Times New Roman"/>
      <family val="1"/>
    </font>
    <font>
      <sz val="8"/>
      <name val="Times New Roman"/>
      <family val="1"/>
    </font>
    <font>
      <sz val="8"/>
      <name val="Arial"/>
    </font>
    <font>
      <b/>
      <sz val="10"/>
      <name val="Arial"/>
      <family val="2"/>
    </font>
    <font>
      <sz val="10"/>
      <color indexed="10"/>
      <name val="Arial"/>
      <family val="2"/>
    </font>
    <font>
      <sz val="10"/>
      <color indexed="10"/>
      <name val="Times New Roman"/>
      <family val="1"/>
    </font>
    <font>
      <b/>
      <sz val="14"/>
      <name val="Times New Roman"/>
      <family val="1"/>
    </font>
    <font>
      <b/>
      <i/>
      <sz val="10"/>
      <name val="Times New Roman"/>
      <family val="1"/>
    </font>
    <font>
      <sz val="10"/>
      <color indexed="10"/>
      <name val="Arial"/>
    </font>
    <font>
      <sz val="9"/>
      <color indexed="10"/>
      <name val="Times New Roman"/>
      <family val="1"/>
    </font>
    <font>
      <sz val="10"/>
      <name val="Times New Roman"/>
    </font>
    <font>
      <sz val="22"/>
      <name val="Arial"/>
    </font>
    <font>
      <sz val="44"/>
      <name val="Arial"/>
    </font>
    <font>
      <i/>
      <sz val="11"/>
      <name val="Times New Roman"/>
      <family val="1"/>
    </font>
    <font>
      <sz val="11"/>
      <name val="Times New Roman"/>
      <family val="1"/>
    </font>
    <font>
      <sz val="8"/>
      <color indexed="10"/>
      <name val="Arial"/>
      <family val="2"/>
    </font>
    <font>
      <sz val="10"/>
      <color indexed="9"/>
      <name val="Times New Roman"/>
      <family val="1"/>
    </font>
    <font>
      <sz val="10"/>
      <color indexed="9"/>
      <name val="Arial"/>
      <family val="2"/>
    </font>
    <font>
      <sz val="10"/>
      <name val="Arial"/>
      <family val="2"/>
    </font>
    <font>
      <sz val="9"/>
      <color indexed="9"/>
      <name val="Times New Roman"/>
      <family val="1"/>
    </font>
    <font>
      <b/>
      <sz val="9"/>
      <color indexed="81"/>
      <name val="Tahoma"/>
      <family val="2"/>
    </font>
    <font>
      <b/>
      <sz val="8"/>
      <color indexed="81"/>
      <name val="Tahoma"/>
    </font>
    <font>
      <sz val="9"/>
      <color indexed="81"/>
      <name val="Tahoma"/>
      <family val="2"/>
    </font>
    <font>
      <sz val="8"/>
      <color indexed="81"/>
      <name val="Tahoma"/>
    </font>
    <font>
      <i/>
      <sz val="9.5"/>
      <name val="Times New Roman"/>
      <family val="1"/>
    </font>
    <font>
      <i/>
      <sz val="9.5"/>
      <color indexed="10"/>
      <name val="Times New Roman"/>
      <family val="1"/>
    </font>
    <font>
      <b/>
      <sz val="9"/>
      <name val="Times New Roman"/>
      <family val="1"/>
    </font>
    <font>
      <sz val="52"/>
      <color indexed="61"/>
      <name val="Times New Roman"/>
      <family val="1"/>
    </font>
    <font>
      <sz val="22"/>
      <name val="Times New Roman"/>
      <family val="1"/>
    </font>
    <font>
      <sz val="8"/>
      <name val="Arial"/>
      <family val="2"/>
    </font>
    <font>
      <sz val="9"/>
      <name val="Arial"/>
      <family val="2"/>
    </font>
    <font>
      <b/>
      <sz val="16"/>
      <name val="Times New Roman"/>
      <family val="1"/>
    </font>
    <font>
      <sz val="10"/>
      <name val="Arial"/>
    </font>
    <font>
      <b/>
      <sz val="9"/>
      <name val="Arial"/>
      <family val="2"/>
    </font>
    <font>
      <sz val="11"/>
      <name val="Arial"/>
    </font>
    <font>
      <b/>
      <sz val="11"/>
      <name val="Arial"/>
      <family val="2"/>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double">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316">
    <xf numFmtId="0" fontId="0" fillId="0" borderId="0" xfId="0"/>
    <xf numFmtId="0" fontId="4" fillId="2" borderId="0" xfId="0" applyFont="1" applyFill="1" applyBorder="1" applyAlignment="1" applyProtection="1">
      <alignment horizontal="center"/>
      <protection hidden="1"/>
    </xf>
    <xf numFmtId="0" fontId="17" fillId="2" borderId="0" xfId="0" applyFont="1" applyFill="1" applyBorder="1" applyProtection="1">
      <protection hidden="1"/>
    </xf>
    <xf numFmtId="0" fontId="18" fillId="2" borderId="0" xfId="0" applyFont="1" applyFill="1" applyBorder="1" applyAlignment="1" applyProtection="1">
      <alignment horizontal="center"/>
      <protection hidden="1"/>
    </xf>
    <xf numFmtId="0" fontId="10"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10" fillId="2" borderId="0" xfId="0" applyFont="1" applyFill="1" applyBorder="1" applyAlignment="1" applyProtection="1">
      <protection hidden="1"/>
    </xf>
    <xf numFmtId="0" fontId="7" fillId="2" borderId="0" xfId="0" applyFont="1" applyFill="1" applyBorder="1" applyProtection="1">
      <protection hidden="1"/>
    </xf>
    <xf numFmtId="0" fontId="18" fillId="2" borderId="0" xfId="0" applyFont="1" applyFill="1" applyBorder="1" applyProtection="1">
      <protection hidden="1"/>
    </xf>
    <xf numFmtId="166" fontId="4" fillId="2" borderId="0" xfId="1" applyNumberFormat="1" applyFont="1" applyFill="1" applyBorder="1" applyAlignment="1" applyProtection="1">
      <alignment horizontal="center"/>
      <protection hidden="1"/>
    </xf>
    <xf numFmtId="37" fontId="7" fillId="2" borderId="1" xfId="0" applyNumberFormat="1" applyFont="1" applyFill="1" applyBorder="1" applyAlignment="1" applyProtection="1">
      <alignment horizontal="center"/>
      <protection hidden="1"/>
    </xf>
    <xf numFmtId="37" fontId="7" fillId="2" borderId="0" xfId="0" applyNumberFormat="1" applyFont="1" applyFill="1" applyBorder="1" applyAlignment="1" applyProtection="1">
      <alignment horizontal="center"/>
      <protection hidden="1"/>
    </xf>
    <xf numFmtId="37" fontId="7" fillId="2" borderId="0" xfId="0" applyNumberFormat="1" applyFont="1" applyFill="1" applyBorder="1" applyProtection="1">
      <protection hidden="1"/>
    </xf>
    <xf numFmtId="9" fontId="7" fillId="2" borderId="1" xfId="2" applyNumberFormat="1" applyFont="1" applyFill="1" applyBorder="1" applyAlignment="1" applyProtection="1">
      <alignment horizontal="center"/>
      <protection hidden="1"/>
    </xf>
    <xf numFmtId="9" fontId="7" fillId="2" borderId="0" xfId="2" applyNumberFormat="1" applyFont="1" applyFill="1" applyBorder="1" applyAlignment="1" applyProtection="1">
      <alignment horizontal="center"/>
      <protection hidden="1"/>
    </xf>
    <xf numFmtId="0" fontId="7" fillId="2" borderId="0" xfId="0" applyFont="1" applyFill="1" applyAlignment="1" applyProtection="1">
      <alignment horizontal="center"/>
      <protection hidden="1"/>
    </xf>
    <xf numFmtId="37" fontId="7" fillId="2" borderId="0" xfId="0" applyNumberFormat="1" applyFont="1" applyFill="1" applyAlignment="1" applyProtection="1">
      <alignment horizontal="center"/>
      <protection hidden="1"/>
    </xf>
    <xf numFmtId="0" fontId="0" fillId="2" borderId="0" xfId="0" applyFill="1" applyBorder="1" applyProtection="1">
      <protection hidden="1"/>
    </xf>
    <xf numFmtId="0" fontId="0" fillId="2" borderId="0" xfId="0" applyFill="1" applyBorder="1" applyAlignment="1" applyProtection="1">
      <alignment horizontal="left"/>
      <protection hidden="1"/>
    </xf>
    <xf numFmtId="0" fontId="3" fillId="2" borderId="0" xfId="0" applyFont="1" applyFill="1" applyBorder="1" applyAlignment="1" applyProtection="1">
      <alignment horizontal="right"/>
      <protection hidden="1"/>
    </xf>
    <xf numFmtId="0" fontId="0" fillId="2" borderId="0" xfId="0" applyFill="1" applyBorder="1" applyAlignment="1" applyProtection="1">
      <alignment horizontal="centerContinuous"/>
      <protection hidden="1"/>
    </xf>
    <xf numFmtId="0" fontId="0" fillId="2" borderId="0" xfId="0" applyFill="1" applyBorder="1" applyAlignment="1" applyProtection="1">
      <alignment horizontal="center"/>
      <protection hidden="1"/>
    </xf>
    <xf numFmtId="0" fontId="0" fillId="2" borderId="2" xfId="0" applyFill="1" applyBorder="1" applyProtection="1">
      <protection hidden="1"/>
    </xf>
    <xf numFmtId="0" fontId="0" fillId="2" borderId="3" xfId="0" applyFill="1" applyBorder="1" applyProtection="1">
      <protection hidden="1"/>
    </xf>
    <xf numFmtId="0" fontId="0" fillId="0" borderId="0" xfId="0" applyFill="1" applyBorder="1" applyProtection="1">
      <protection hidden="1"/>
    </xf>
    <xf numFmtId="0" fontId="0" fillId="0" borderId="0" xfId="0" applyBorder="1" applyProtection="1">
      <protection hidden="1"/>
    </xf>
    <xf numFmtId="0" fontId="7" fillId="2" borderId="0" xfId="0" applyFont="1" applyFill="1" applyBorder="1" applyAlignment="1" applyProtection="1">
      <alignment horizontal="left"/>
      <protection hidden="1"/>
    </xf>
    <xf numFmtId="0" fontId="7" fillId="2" borderId="4" xfId="0" applyFont="1" applyFill="1" applyBorder="1" applyProtection="1">
      <protection hidden="1"/>
    </xf>
    <xf numFmtId="0" fontId="7" fillId="2" borderId="5" xfId="0" applyFont="1" applyFill="1" applyBorder="1" applyProtection="1">
      <protection hidden="1"/>
    </xf>
    <xf numFmtId="0" fontId="7" fillId="2" borderId="3" xfId="0" applyFont="1" applyFill="1" applyBorder="1" applyProtection="1">
      <protection hidden="1"/>
    </xf>
    <xf numFmtId="0" fontId="7" fillId="2" borderId="6" xfId="0" applyFont="1" applyFill="1" applyBorder="1" applyProtection="1">
      <protection hidden="1"/>
    </xf>
    <xf numFmtId="0" fontId="9" fillId="2" borderId="3" xfId="0" applyFont="1" applyFill="1" applyBorder="1" applyProtection="1">
      <protection hidden="1"/>
    </xf>
    <xf numFmtId="0" fontId="12" fillId="2" borderId="0" xfId="0" applyFont="1" applyFill="1" applyBorder="1" applyProtection="1">
      <protection hidden="1"/>
    </xf>
    <xf numFmtId="0" fontId="7" fillId="2" borderId="7" xfId="0" applyFont="1" applyFill="1" applyBorder="1" applyProtection="1">
      <protection hidden="1"/>
    </xf>
    <xf numFmtId="0" fontId="9" fillId="2" borderId="0" xfId="0" applyFont="1" applyFill="1" applyBorder="1" applyProtection="1">
      <protection hidden="1"/>
    </xf>
    <xf numFmtId="0" fontId="7" fillId="2" borderId="0" xfId="0" applyFont="1" applyFill="1" applyBorder="1" applyAlignment="1" applyProtection="1">
      <alignment horizontal="centerContinuous"/>
      <protection hidden="1"/>
    </xf>
    <xf numFmtId="0" fontId="9" fillId="2" borderId="0" xfId="0" applyFont="1" applyFill="1" applyBorder="1" applyAlignment="1" applyProtection="1">
      <protection hidden="1"/>
    </xf>
    <xf numFmtId="0" fontId="10" fillId="2" borderId="0" xfId="0" applyFont="1" applyFill="1" applyBorder="1" applyProtection="1">
      <protection hidden="1"/>
    </xf>
    <xf numFmtId="0" fontId="4" fillId="2" borderId="0" xfId="0" applyFont="1"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165" fontId="13" fillId="2" borderId="0" xfId="0" applyNumberFormat="1" applyFont="1" applyFill="1" applyBorder="1" applyProtection="1">
      <protection hidden="1"/>
    </xf>
    <xf numFmtId="0" fontId="7" fillId="0" borderId="0" xfId="0" applyFont="1" applyBorder="1" applyProtection="1">
      <protection hidden="1"/>
    </xf>
    <xf numFmtId="0" fontId="15" fillId="2" borderId="0" xfId="0" applyFont="1" applyFill="1" applyBorder="1" applyProtection="1">
      <protection hidden="1"/>
    </xf>
    <xf numFmtId="0" fontId="13" fillId="2" borderId="0" xfId="0" applyFont="1" applyFill="1" applyBorder="1" applyProtection="1">
      <protection hidden="1"/>
    </xf>
    <xf numFmtId="165" fontId="13" fillId="0" borderId="0" xfId="0" applyNumberFormat="1" applyFont="1" applyFill="1" applyBorder="1" applyProtection="1">
      <protection hidden="1"/>
    </xf>
    <xf numFmtId="0" fontId="7" fillId="0" borderId="0" xfId="0" applyFont="1" applyProtection="1">
      <protection hidden="1"/>
    </xf>
    <xf numFmtId="165" fontId="13" fillId="2" borderId="0" xfId="0" applyNumberFormat="1" applyFont="1" applyFill="1" applyBorder="1" applyAlignment="1" applyProtection="1">
      <alignment horizontal="right"/>
      <protection hidden="1"/>
    </xf>
    <xf numFmtId="37" fontId="0" fillId="2" borderId="0" xfId="0" applyNumberFormat="1" applyFill="1" applyBorder="1" applyProtection="1">
      <protection hidden="1"/>
    </xf>
    <xf numFmtId="37" fontId="7" fillId="2" borderId="0" xfId="0" applyNumberFormat="1" applyFont="1" applyFill="1" applyBorder="1" applyAlignment="1" applyProtection="1">
      <alignment horizontal="right"/>
      <protection hidden="1"/>
    </xf>
    <xf numFmtId="0" fontId="11" fillId="2" borderId="3" xfId="0" applyFont="1" applyFill="1" applyBorder="1" applyProtection="1">
      <protection hidden="1"/>
    </xf>
    <xf numFmtId="0" fontId="11" fillId="2" borderId="0" xfId="0" applyFont="1" applyFill="1" applyBorder="1" applyProtection="1">
      <protection hidden="1"/>
    </xf>
    <xf numFmtId="0" fontId="7" fillId="2" borderId="2" xfId="0" applyFont="1" applyFill="1" applyBorder="1" applyProtection="1">
      <protection hidden="1"/>
    </xf>
    <xf numFmtId="166" fontId="0" fillId="2" borderId="0" xfId="1" applyNumberFormat="1" applyFont="1" applyFill="1" applyBorder="1" applyAlignment="1" applyProtection="1">
      <alignment horizontal="right"/>
      <protection hidden="1"/>
    </xf>
    <xf numFmtId="166" fontId="7" fillId="2" borderId="3" xfId="1" applyNumberFormat="1" applyFont="1" applyFill="1" applyBorder="1" applyAlignment="1" applyProtection="1">
      <alignment horizontal="right"/>
      <protection hidden="1"/>
    </xf>
    <xf numFmtId="166" fontId="7" fillId="2" borderId="0" xfId="1" applyNumberFormat="1" applyFont="1" applyFill="1" applyBorder="1" applyAlignment="1" applyProtection="1">
      <alignment horizontal="right"/>
      <protection hidden="1"/>
    </xf>
    <xf numFmtId="0" fontId="0" fillId="2" borderId="7" xfId="0" applyFill="1" applyBorder="1" applyProtection="1">
      <protection hidden="1"/>
    </xf>
    <xf numFmtId="0" fontId="0" fillId="2" borderId="6" xfId="0" applyFill="1" applyBorder="1" applyProtection="1">
      <protection hidden="1"/>
    </xf>
    <xf numFmtId="0" fontId="1" fillId="2" borderId="0" xfId="0" applyFont="1" applyFill="1" applyBorder="1" applyProtection="1">
      <protection hidden="1"/>
    </xf>
    <xf numFmtId="165" fontId="7" fillId="2" borderId="0" xfId="0" applyNumberFormat="1" applyFont="1" applyFill="1" applyBorder="1" applyAlignment="1" applyProtection="1">
      <alignment horizontal="center"/>
      <protection hidden="1"/>
    </xf>
    <xf numFmtId="0" fontId="7" fillId="2" borderId="8" xfId="0" applyFont="1" applyFill="1" applyBorder="1" applyProtection="1">
      <protection hidden="1"/>
    </xf>
    <xf numFmtId="0" fontId="7" fillId="0" borderId="0" xfId="0" applyFont="1" applyFill="1" applyBorder="1" applyProtection="1">
      <protection hidden="1"/>
    </xf>
    <xf numFmtId="165" fontId="7" fillId="2" borderId="0" xfId="0" applyNumberFormat="1" applyFont="1" applyFill="1" applyAlignment="1" applyProtection="1">
      <alignment horizontal="center"/>
      <protection hidden="1"/>
    </xf>
    <xf numFmtId="0" fontId="19" fillId="2" borderId="0" xfId="0" applyFont="1" applyFill="1" applyProtection="1">
      <protection hidden="1"/>
    </xf>
    <xf numFmtId="0" fontId="7" fillId="2" borderId="0" xfId="0" applyFont="1" applyFill="1" applyProtection="1">
      <protection hidden="1"/>
    </xf>
    <xf numFmtId="0" fontId="7" fillId="2" borderId="0" xfId="0" applyFont="1" applyFill="1" applyAlignment="1" applyProtection="1">
      <alignment horizontal="left"/>
      <protection hidden="1"/>
    </xf>
    <xf numFmtId="0" fontId="18" fillId="2" borderId="0" xfId="0" applyFont="1" applyFill="1" applyProtection="1">
      <protection hidden="1"/>
    </xf>
    <xf numFmtId="0" fontId="10" fillId="2" borderId="0" xfId="0" applyFont="1" applyFill="1" applyBorder="1" applyAlignment="1" applyProtection="1">
      <alignment horizontal="center" wrapText="1"/>
      <protection hidden="1"/>
    </xf>
    <xf numFmtId="169" fontId="7" fillId="2" borderId="0" xfId="0" applyNumberFormat="1" applyFont="1" applyFill="1" applyBorder="1" applyProtection="1">
      <protection hidden="1"/>
    </xf>
    <xf numFmtId="0" fontId="9" fillId="2" borderId="0" xfId="0" applyFont="1" applyFill="1" applyProtection="1">
      <protection hidden="1"/>
    </xf>
    <xf numFmtId="0" fontId="7" fillId="0" borderId="0" xfId="0" applyFont="1" applyFill="1" applyAlignment="1" applyProtection="1">
      <alignment horizontal="center"/>
      <protection hidden="1"/>
    </xf>
    <xf numFmtId="165"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24" fillId="2" borderId="0" xfId="0" applyFont="1" applyFill="1" applyBorder="1" applyAlignment="1" applyProtection="1">
      <alignment horizontal="centerContinuous"/>
      <protection hidden="1"/>
    </xf>
    <xf numFmtId="0" fontId="5" fillId="2" borderId="0" xfId="0" applyFont="1" applyFill="1" applyBorder="1" applyProtection="1">
      <protection hidden="1"/>
    </xf>
    <xf numFmtId="0" fontId="5" fillId="2" borderId="0" xfId="0" applyFont="1" applyFill="1" applyBorder="1" applyAlignment="1" applyProtection="1">
      <alignment horizontal="center"/>
      <protection hidden="1"/>
    </xf>
    <xf numFmtId="0" fontId="6" fillId="2" borderId="0" xfId="0" applyFont="1" applyFill="1" applyBorder="1" applyAlignment="1" applyProtection="1">
      <alignment horizontal="left"/>
      <protection hidden="1"/>
    </xf>
    <xf numFmtId="168" fontId="7" fillId="2" borderId="0" xfId="0" applyNumberFormat="1" applyFont="1" applyFill="1" applyBorder="1" applyAlignment="1" applyProtection="1">
      <alignment horizontal="left" vertical="top"/>
      <protection hidden="1"/>
    </xf>
    <xf numFmtId="168" fontId="7" fillId="0" borderId="0" xfId="0" applyNumberFormat="1" applyFont="1" applyFill="1" applyBorder="1" applyAlignment="1" applyProtection="1">
      <alignment horizontal="left" vertical="top"/>
      <protection hidden="1"/>
    </xf>
    <xf numFmtId="168" fontId="7" fillId="0" borderId="0" xfId="0" applyNumberFormat="1" applyFont="1" applyBorder="1" applyAlignment="1" applyProtection="1">
      <alignment horizontal="left" vertical="top"/>
      <protection hidden="1"/>
    </xf>
    <xf numFmtId="0" fontId="26" fillId="2" borderId="0" xfId="0" applyFont="1" applyFill="1" applyBorder="1" applyProtection="1">
      <protection hidden="1"/>
    </xf>
    <xf numFmtId="0" fontId="26" fillId="2" borderId="0" xfId="0" applyFont="1" applyFill="1" applyBorder="1" applyAlignment="1" applyProtection="1">
      <alignment horizontal="center"/>
      <protection hidden="1"/>
    </xf>
    <xf numFmtId="168" fontId="27" fillId="2" borderId="0" xfId="0" applyNumberFormat="1" applyFont="1" applyFill="1" applyBorder="1" applyAlignment="1" applyProtection="1">
      <alignment horizontal="right" vertical="top"/>
      <protection hidden="1"/>
    </xf>
    <xf numFmtId="0" fontId="7" fillId="2" borderId="0" xfId="0" applyFont="1" applyFill="1" applyBorder="1" applyAlignment="1" applyProtection="1">
      <protection hidden="1"/>
    </xf>
    <xf numFmtId="0" fontId="8" fillId="2" borderId="0" xfId="0" applyFont="1" applyFill="1" applyBorder="1" applyAlignment="1" applyProtection="1">
      <alignment horizontal="center"/>
      <protection hidden="1"/>
    </xf>
    <xf numFmtId="165" fontId="13" fillId="0" borderId="0" xfId="0" applyNumberFormat="1" applyFont="1" applyBorder="1" applyProtection="1">
      <protection hidden="1"/>
    </xf>
    <xf numFmtId="0" fontId="7" fillId="2" borderId="9" xfId="0" applyFont="1" applyFill="1" applyBorder="1" applyProtection="1">
      <protection hidden="1"/>
    </xf>
    <xf numFmtId="0" fontId="7" fillId="2" borderId="10" xfId="0" applyFont="1" applyFill="1" applyBorder="1" applyProtection="1">
      <protection hidden="1"/>
    </xf>
    <xf numFmtId="0" fontId="7" fillId="2" borderId="11" xfId="0" applyFont="1" applyFill="1" applyBorder="1" applyProtection="1">
      <protection hidden="1"/>
    </xf>
    <xf numFmtId="0" fontId="4" fillId="2" borderId="3" xfId="0" applyFont="1" applyFill="1" applyBorder="1" applyProtection="1">
      <protection hidden="1"/>
    </xf>
    <xf numFmtId="0" fontId="7" fillId="3" borderId="10" xfId="0" applyFont="1" applyFill="1" applyBorder="1" applyProtection="1">
      <protection locked="0"/>
    </xf>
    <xf numFmtId="0" fontId="7" fillId="3" borderId="3" xfId="0" applyFont="1" applyFill="1" applyBorder="1" applyProtection="1">
      <protection locked="0"/>
    </xf>
    <xf numFmtId="0" fontId="7" fillId="3" borderId="6" xfId="0" applyFont="1" applyFill="1" applyBorder="1" applyProtection="1">
      <protection locked="0"/>
    </xf>
    <xf numFmtId="0" fontId="7" fillId="3" borderId="12" xfId="0" applyFont="1" applyFill="1" applyBorder="1" applyProtection="1">
      <protection locked="0"/>
    </xf>
    <xf numFmtId="0" fontId="7" fillId="3" borderId="8" xfId="0" applyFont="1" applyFill="1" applyBorder="1" applyProtection="1">
      <protection locked="0"/>
    </xf>
    <xf numFmtId="0" fontId="7" fillId="3" borderId="13" xfId="0" applyFont="1" applyFill="1" applyBorder="1" applyProtection="1">
      <protection locked="0"/>
    </xf>
    <xf numFmtId="0" fontId="3" fillId="2" borderId="2" xfId="0" applyFont="1" applyFill="1" applyBorder="1" applyProtection="1">
      <protection hidden="1"/>
    </xf>
    <xf numFmtId="0" fontId="3" fillId="2" borderId="0" xfId="0" applyFont="1" applyFill="1" applyBorder="1" applyProtection="1">
      <protection hidden="1"/>
    </xf>
    <xf numFmtId="0" fontId="10" fillId="2" borderId="3" xfId="0" applyFont="1" applyFill="1" applyBorder="1" applyAlignment="1" applyProtection="1">
      <alignment horizontal="left"/>
      <protection hidden="1"/>
    </xf>
    <xf numFmtId="0" fontId="9" fillId="2" borderId="9" xfId="0" applyFont="1" applyFill="1" applyBorder="1" applyProtection="1">
      <protection hidden="1"/>
    </xf>
    <xf numFmtId="0" fontId="9" fillId="2" borderId="11" xfId="0" applyFont="1" applyFill="1" applyBorder="1" applyProtection="1">
      <protection hidden="1"/>
    </xf>
    <xf numFmtId="0" fontId="23" fillId="3" borderId="12" xfId="0" applyFont="1" applyFill="1" applyBorder="1" applyProtection="1">
      <protection locked="0"/>
    </xf>
    <xf numFmtId="166" fontId="0" fillId="0" borderId="0" xfId="1" applyNumberFormat="1" applyFont="1" applyBorder="1" applyAlignment="1" applyProtection="1">
      <alignment horizontal="right"/>
      <protection hidden="1"/>
    </xf>
    <xf numFmtId="166" fontId="0" fillId="2" borderId="2" xfId="1" applyNumberFormat="1" applyFont="1" applyFill="1" applyBorder="1" applyAlignment="1" applyProtection="1">
      <alignment horizontal="right"/>
      <protection hidden="1"/>
    </xf>
    <xf numFmtId="166" fontId="7" fillId="3" borderId="3" xfId="1" applyNumberFormat="1" applyFont="1" applyFill="1" applyBorder="1" applyAlignment="1" applyProtection="1">
      <alignment horizontal="right"/>
      <protection locked="0"/>
    </xf>
    <xf numFmtId="166" fontId="7" fillId="3" borderId="6" xfId="1" applyNumberFormat="1" applyFont="1" applyFill="1" applyBorder="1" applyAlignment="1" applyProtection="1">
      <alignment horizontal="right"/>
      <protection locked="0"/>
    </xf>
    <xf numFmtId="166" fontId="7" fillId="3" borderId="8" xfId="1" applyNumberFormat="1" applyFont="1" applyFill="1" applyBorder="1" applyAlignment="1" applyProtection="1">
      <alignment horizontal="right"/>
      <protection locked="0"/>
    </xf>
    <xf numFmtId="166" fontId="7" fillId="3" borderId="13" xfId="1" applyNumberFormat="1" applyFont="1" applyFill="1" applyBorder="1" applyAlignment="1" applyProtection="1">
      <alignment horizontal="right"/>
      <protection locked="0"/>
    </xf>
    <xf numFmtId="0" fontId="13" fillId="0" borderId="0" xfId="0" applyFont="1" applyBorder="1" applyProtection="1">
      <protection hidden="1"/>
    </xf>
    <xf numFmtId="0" fontId="7" fillId="3" borderId="1" xfId="0" applyFont="1" applyFill="1" applyBorder="1" applyAlignment="1" applyProtection="1">
      <alignment horizontal="center"/>
      <protection locked="0"/>
    </xf>
    <xf numFmtId="0" fontId="13" fillId="0" borderId="0" xfId="0" applyFont="1" applyFill="1" applyBorder="1" applyProtection="1">
      <protection hidden="1"/>
    </xf>
    <xf numFmtId="0" fontId="16" fillId="2" borderId="2" xfId="0" applyFont="1" applyFill="1" applyBorder="1" applyProtection="1">
      <protection hidden="1"/>
    </xf>
    <xf numFmtId="0" fontId="7" fillId="2" borderId="2" xfId="0" applyFont="1" applyFill="1" applyBorder="1" applyAlignment="1" applyProtection="1">
      <alignment horizontal="center"/>
      <protection hidden="1"/>
    </xf>
    <xf numFmtId="0" fontId="4" fillId="2" borderId="2" xfId="0" applyFont="1" applyFill="1" applyBorder="1" applyAlignment="1" applyProtection="1">
      <alignment horizontal="left"/>
      <protection hidden="1"/>
    </xf>
    <xf numFmtId="0" fontId="10" fillId="4" borderId="14" xfId="0" applyFont="1" applyFill="1" applyBorder="1" applyAlignment="1" applyProtection="1">
      <alignment horizontal="center" wrapText="1"/>
      <protection hidden="1"/>
    </xf>
    <xf numFmtId="0" fontId="7" fillId="4" borderId="15" xfId="0" applyFont="1" applyFill="1" applyBorder="1" applyProtection="1">
      <protection hidden="1"/>
    </xf>
    <xf numFmtId="0" fontId="10" fillId="4" borderId="15" xfId="0" applyFont="1" applyFill="1" applyBorder="1" applyAlignment="1" applyProtection="1">
      <alignment horizontal="center"/>
      <protection hidden="1"/>
    </xf>
    <xf numFmtId="0" fontId="10" fillId="4" borderId="15" xfId="0" applyFont="1" applyFill="1" applyBorder="1" applyAlignment="1" applyProtection="1">
      <alignment horizontal="center" wrapText="1"/>
      <protection hidden="1"/>
    </xf>
    <xf numFmtId="0" fontId="7" fillId="4" borderId="16" xfId="0" applyFont="1" applyFill="1" applyBorder="1" applyProtection="1">
      <protection hidden="1"/>
    </xf>
    <xf numFmtId="0" fontId="10" fillId="4" borderId="16" xfId="0" applyFont="1" applyFill="1" applyBorder="1" applyAlignment="1" applyProtection="1">
      <alignment horizontal="center"/>
      <protection hidden="1"/>
    </xf>
    <xf numFmtId="0" fontId="10" fillId="4" borderId="16" xfId="0" applyFont="1" applyFill="1" applyBorder="1" applyAlignment="1" applyProtection="1">
      <protection hidden="1"/>
    </xf>
    <xf numFmtId="0" fontId="20" fillId="4" borderId="1" xfId="0" applyFont="1" applyFill="1" applyBorder="1" applyAlignment="1" applyProtection="1">
      <alignment horizontal="centerContinuous" wrapText="1"/>
      <protection hidden="1"/>
    </xf>
    <xf numFmtId="0" fontId="4" fillId="4" borderId="13" xfId="0" applyFont="1" applyFill="1" applyBorder="1" applyAlignment="1" applyProtection="1">
      <alignment horizontal="centerContinuous" wrapText="1"/>
      <protection hidden="1"/>
    </xf>
    <xf numFmtId="0" fontId="20" fillId="4" borderId="7" xfId="0" applyFont="1" applyFill="1" applyBorder="1" applyAlignment="1" applyProtection="1">
      <alignment horizontal="center"/>
      <protection hidden="1"/>
    </xf>
    <xf numFmtId="0" fontId="7" fillId="4" borderId="16"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3" borderId="1" xfId="0" applyFont="1" applyFill="1" applyBorder="1" applyProtection="1">
      <protection locked="0"/>
    </xf>
    <xf numFmtId="37" fontId="7" fillId="3" borderId="1" xfId="0" applyNumberFormat="1" applyFont="1" applyFill="1" applyBorder="1" applyAlignment="1" applyProtection="1">
      <alignment horizontal="center"/>
      <protection locked="0"/>
    </xf>
    <xf numFmtId="169" fontId="7" fillId="3" borderId="1" xfId="0" applyNumberFormat="1" applyFont="1" applyFill="1" applyBorder="1" applyProtection="1">
      <protection locked="0"/>
    </xf>
    <xf numFmtId="37" fontId="7" fillId="3" borderId="1" xfId="0" applyNumberFormat="1" applyFont="1" applyFill="1" applyBorder="1" applyProtection="1">
      <protection locked="0"/>
    </xf>
    <xf numFmtId="0" fontId="7" fillId="3" borderId="8" xfId="0"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7" fillId="2" borderId="12" xfId="0" applyFont="1" applyFill="1" applyBorder="1" applyProtection="1">
      <protection hidden="1"/>
    </xf>
    <xf numFmtId="0" fontId="7" fillId="2" borderId="13" xfId="0" applyFont="1" applyFill="1" applyBorder="1" applyProtection="1">
      <protection hidden="1"/>
    </xf>
    <xf numFmtId="0" fontId="22" fillId="2" borderId="0" xfId="0" applyFont="1" applyFill="1" applyBorder="1" applyAlignment="1" applyProtection="1">
      <alignment vertical="top"/>
      <protection hidden="1"/>
    </xf>
    <xf numFmtId="0" fontId="22" fillId="2" borderId="0" xfId="0" applyFont="1" applyFill="1" applyBorder="1" applyAlignment="1" applyProtection="1">
      <alignment horizontal="left" vertical="top"/>
      <protection hidden="1"/>
    </xf>
    <xf numFmtId="0" fontId="0" fillId="2" borderId="0" xfId="0" applyFill="1" applyProtection="1">
      <protection hidden="1"/>
    </xf>
    <xf numFmtId="15" fontId="7" fillId="2" borderId="13" xfId="0" applyNumberFormat="1" applyFont="1" applyFill="1" applyBorder="1" applyProtection="1">
      <protection hidden="1"/>
    </xf>
    <xf numFmtId="15" fontId="7" fillId="2" borderId="12" xfId="0" applyNumberFormat="1" applyFont="1" applyFill="1" applyBorder="1" applyProtection="1">
      <protection hidden="1"/>
    </xf>
    <xf numFmtId="166" fontId="7" fillId="2" borderId="1" xfId="1" applyNumberFormat="1" applyFont="1" applyFill="1" applyBorder="1" applyAlignment="1" applyProtection="1">
      <alignment horizontal="right"/>
      <protection hidden="1"/>
    </xf>
    <xf numFmtId="166" fontId="7" fillId="2" borderId="15" xfId="1" applyNumberFormat="1" applyFont="1" applyFill="1" applyBorder="1" applyAlignment="1" applyProtection="1">
      <alignment horizontal="right"/>
      <protection hidden="1"/>
    </xf>
    <xf numFmtId="166" fontId="7" fillId="3" borderId="1" xfId="1" applyNumberFormat="1" applyFont="1" applyFill="1" applyBorder="1" applyAlignment="1" applyProtection="1">
      <alignment horizontal="right"/>
      <protection locked="0"/>
    </xf>
    <xf numFmtId="0" fontId="7" fillId="2" borderId="0" xfId="0" applyFont="1" applyFill="1" applyBorder="1" applyAlignment="1" applyProtection="1">
      <alignment horizontal="right"/>
      <protection hidden="1"/>
    </xf>
    <xf numFmtId="0" fontId="4" fillId="2" borderId="1" xfId="0" applyFont="1" applyFill="1" applyBorder="1" applyAlignment="1" applyProtection="1">
      <alignment horizontal="center"/>
      <protection hidden="1"/>
    </xf>
    <xf numFmtId="0" fontId="4" fillId="2" borderId="0" xfId="0" applyFont="1" applyFill="1" applyAlignment="1" applyProtection="1">
      <alignment horizontal="center"/>
      <protection hidden="1"/>
    </xf>
    <xf numFmtId="169" fontId="7" fillId="3" borderId="1" xfId="0" applyNumberFormat="1" applyFont="1" applyFill="1" applyBorder="1" applyAlignment="1" applyProtection="1">
      <alignment horizontal="right"/>
      <protection locked="0"/>
    </xf>
    <xf numFmtId="0" fontId="1" fillId="2" borderId="0" xfId="0" applyFont="1" applyFill="1" applyBorder="1" applyAlignment="1" applyProtection="1">
      <alignment horizontal="center"/>
      <protection hidden="1"/>
    </xf>
    <xf numFmtId="0" fontId="29" fillId="2" borderId="0" xfId="0" applyFont="1" applyFill="1" applyBorder="1" applyProtection="1">
      <protection hidden="1"/>
    </xf>
    <xf numFmtId="15" fontId="4" fillId="2" borderId="0" xfId="0" applyNumberFormat="1" applyFont="1" applyFill="1" applyBorder="1" applyAlignment="1" applyProtection="1">
      <alignment horizontal="center"/>
      <protection hidden="1"/>
    </xf>
    <xf numFmtId="0" fontId="23" fillId="2" borderId="0" xfId="0" applyFont="1" applyFill="1" applyBorder="1" applyProtection="1">
      <protection hidden="1"/>
    </xf>
    <xf numFmtId="17" fontId="4" fillId="2" borderId="0"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locked="0"/>
    </xf>
    <xf numFmtId="0" fontId="30" fillId="2" borderId="0" xfId="0" applyFont="1" applyFill="1" applyBorder="1" applyProtection="1">
      <protection hidden="1"/>
    </xf>
    <xf numFmtId="0" fontId="10" fillId="4" borderId="9" xfId="0" applyFont="1" applyFill="1" applyBorder="1" applyAlignment="1" applyProtection="1">
      <alignment horizontal="center" wrapText="1"/>
      <protection hidden="1"/>
    </xf>
    <xf numFmtId="0" fontId="10" fillId="4" borderId="11" xfId="0" applyFont="1" applyFill="1" applyBorder="1" applyAlignment="1" applyProtection="1">
      <alignment horizontal="center"/>
      <protection hidden="1"/>
    </xf>
    <xf numFmtId="0" fontId="10" fillId="4" borderId="10" xfId="0" applyFont="1" applyFill="1" applyBorder="1" applyAlignment="1" applyProtection="1">
      <alignment horizontal="center"/>
      <protection hidden="1"/>
    </xf>
    <xf numFmtId="15" fontId="4" fillId="4" borderId="15" xfId="0" applyNumberFormat="1" applyFont="1" applyFill="1" applyBorder="1" applyAlignment="1" applyProtection="1">
      <alignment horizontal="center"/>
      <protection hidden="1"/>
    </xf>
    <xf numFmtId="165" fontId="29" fillId="2" borderId="0" xfId="0" applyNumberFormat="1" applyFont="1" applyFill="1" applyBorder="1" applyAlignment="1" applyProtection="1">
      <alignment horizontal="center"/>
      <protection hidden="1"/>
    </xf>
    <xf numFmtId="0" fontId="32" fillId="2" borderId="0" xfId="0" applyFont="1" applyFill="1" applyBorder="1" applyAlignment="1" applyProtection="1">
      <alignment horizontal="left" vertical="top"/>
      <protection hidden="1"/>
    </xf>
    <xf numFmtId="0" fontId="32" fillId="2" borderId="0" xfId="0" applyFont="1" applyFill="1" applyBorder="1" applyAlignment="1" applyProtection="1">
      <alignment vertical="top"/>
      <protection hidden="1"/>
    </xf>
    <xf numFmtId="37" fontId="29" fillId="2" borderId="0" xfId="0" applyNumberFormat="1" applyFont="1" applyFill="1" applyBorder="1" applyAlignment="1" applyProtection="1">
      <alignment horizontal="center"/>
      <protection hidden="1"/>
    </xf>
    <xf numFmtId="9" fontId="29" fillId="2" borderId="0" xfId="2" applyNumberFormat="1" applyFont="1" applyFill="1" applyBorder="1" applyAlignment="1" applyProtection="1">
      <alignment horizontal="center"/>
      <protection hidden="1"/>
    </xf>
    <xf numFmtId="0" fontId="29" fillId="2" borderId="0" xfId="0" applyFont="1" applyFill="1" applyBorder="1" applyProtection="1">
      <protection locked="0"/>
    </xf>
    <xf numFmtId="0" fontId="29" fillId="2" borderId="0" xfId="0" applyFont="1" applyFill="1" applyBorder="1" applyAlignment="1" applyProtection="1">
      <alignment horizontal="center"/>
      <protection locked="0"/>
    </xf>
    <xf numFmtId="37" fontId="29" fillId="2" borderId="0" xfId="0" applyNumberFormat="1" applyFont="1" applyFill="1" applyBorder="1" applyAlignment="1" applyProtection="1">
      <alignment horizontal="center"/>
      <protection locked="0"/>
    </xf>
    <xf numFmtId="169" fontId="29" fillId="2" borderId="0" xfId="0" applyNumberFormat="1" applyFont="1" applyFill="1" applyBorder="1" applyProtection="1">
      <protection locked="0"/>
    </xf>
    <xf numFmtId="0" fontId="7" fillId="2" borderId="0" xfId="0" applyFont="1" applyFill="1" applyBorder="1" applyProtection="1">
      <protection locked="0"/>
    </xf>
    <xf numFmtId="37" fontId="7" fillId="2" borderId="0" xfId="0" applyNumberFormat="1" applyFont="1" applyFill="1" applyBorder="1" applyAlignment="1" applyProtection="1">
      <alignment horizontal="center"/>
      <protection locked="0"/>
    </xf>
    <xf numFmtId="37" fontId="7" fillId="2" borderId="0" xfId="0" applyNumberFormat="1" applyFont="1" applyFill="1" applyBorder="1" applyProtection="1">
      <protection locked="0"/>
    </xf>
    <xf numFmtId="169" fontId="7" fillId="2" borderId="0" xfId="0" applyNumberFormat="1" applyFont="1" applyFill="1" applyBorder="1" applyProtection="1">
      <protection locked="0"/>
    </xf>
    <xf numFmtId="9" fontId="7" fillId="3" borderId="1" xfId="0" applyNumberFormat="1" applyFont="1" applyFill="1" applyBorder="1" applyAlignment="1" applyProtection="1">
      <alignment horizontal="center"/>
      <protection locked="0"/>
    </xf>
    <xf numFmtId="0" fontId="1"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13" fillId="2" borderId="0" xfId="0" applyFont="1" applyFill="1" applyBorder="1" applyAlignment="1" applyProtection="1">
      <alignment vertical="center"/>
      <protection hidden="1"/>
    </xf>
    <xf numFmtId="0" fontId="0" fillId="0" borderId="0" xfId="0" applyBorder="1" applyAlignment="1" applyProtection="1">
      <alignment vertical="center"/>
      <protection hidden="1"/>
    </xf>
    <xf numFmtId="0" fontId="7" fillId="2" borderId="0" xfId="0" applyFont="1" applyFill="1" applyBorder="1" applyAlignment="1" applyProtection="1">
      <alignment vertical="center"/>
      <protection hidden="1"/>
    </xf>
    <xf numFmtId="15" fontId="7" fillId="2" borderId="1" xfId="0" applyNumberFormat="1" applyFont="1" applyFill="1" applyBorder="1" applyAlignment="1" applyProtection="1">
      <alignment horizontal="centerContinuous"/>
      <protection hidden="1"/>
    </xf>
    <xf numFmtId="165" fontId="13" fillId="4" borderId="0" xfId="0" applyNumberFormat="1" applyFont="1" applyFill="1" applyBorder="1" applyProtection="1">
      <protection hidden="1"/>
    </xf>
    <xf numFmtId="0" fontId="0" fillId="4" borderId="0" xfId="0" applyFill="1" applyBorder="1" applyProtection="1">
      <protection hidden="1"/>
    </xf>
    <xf numFmtId="166" fontId="0" fillId="0" borderId="1" xfId="1" applyNumberFormat="1" applyFont="1" applyBorder="1" applyAlignment="1" applyProtection="1">
      <alignment horizontal="right"/>
      <protection hidden="1"/>
    </xf>
    <xf numFmtId="0" fontId="12" fillId="2" borderId="0" xfId="0" applyFont="1" applyFill="1" applyBorder="1" applyAlignment="1" applyProtection="1">
      <alignment horizontal="left"/>
      <protection hidden="1"/>
    </xf>
    <xf numFmtId="0" fontId="37" fillId="2" borderId="0" xfId="0" applyFont="1" applyFill="1" applyBorder="1" applyProtection="1">
      <protection hidden="1"/>
    </xf>
    <xf numFmtId="0" fontId="38" fillId="2" borderId="0" xfId="0" applyFont="1" applyFill="1" applyBorder="1" applyProtection="1">
      <protection hidden="1"/>
    </xf>
    <xf numFmtId="0" fontId="39" fillId="2" borderId="0" xfId="0" applyFont="1" applyFill="1" applyBorder="1" applyAlignment="1" applyProtection="1">
      <alignment horizontal="left" wrapText="1"/>
      <protection hidden="1"/>
    </xf>
    <xf numFmtId="0" fontId="41" fillId="2" borderId="0" xfId="0" applyFont="1" applyFill="1" applyBorder="1" applyAlignment="1" applyProtection="1">
      <alignment horizontal="centerContinuous"/>
      <protection hidden="1"/>
    </xf>
    <xf numFmtId="0" fontId="0" fillId="2" borderId="11" xfId="0" applyFill="1" applyBorder="1" applyProtection="1">
      <protection hidden="1"/>
    </xf>
    <xf numFmtId="0" fontId="40" fillId="2" borderId="0" xfId="0" applyFont="1" applyFill="1" applyBorder="1" applyAlignment="1" applyProtection="1">
      <alignment horizontal="centerContinuous"/>
      <protection hidden="1"/>
    </xf>
    <xf numFmtId="0" fontId="25" fillId="2" borderId="0" xfId="0" applyFont="1" applyFill="1" applyBorder="1" applyAlignment="1" applyProtection="1">
      <alignment horizontal="centerContinuous"/>
      <protection hidden="1"/>
    </xf>
    <xf numFmtId="0" fontId="30" fillId="2" borderId="0" xfId="0" applyNumberFormat="1" applyFont="1" applyFill="1" applyBorder="1" applyProtection="1">
      <protection hidden="1"/>
    </xf>
    <xf numFmtId="0" fontId="31" fillId="0" borderId="0" xfId="0" applyFont="1" applyFill="1" applyBorder="1" applyProtection="1">
      <protection hidden="1"/>
    </xf>
    <xf numFmtId="0" fontId="0" fillId="4" borderId="0" xfId="0" applyFill="1" applyBorder="1" applyAlignment="1" applyProtection="1">
      <alignment horizontal="left" vertical="center"/>
      <protection hidden="1"/>
    </xf>
    <xf numFmtId="0" fontId="6" fillId="2" borderId="1" xfId="0" applyFont="1" applyFill="1" applyBorder="1" applyAlignment="1" applyProtection="1">
      <alignment horizontal="left" vertical="center"/>
      <protection hidden="1"/>
    </xf>
    <xf numFmtId="170" fontId="6" fillId="3" borderId="1" xfId="0" applyNumberFormat="1" applyFont="1" applyFill="1" applyBorder="1" applyAlignment="1" applyProtection="1">
      <alignment horizontal="center" vertical="center"/>
      <protection locked="0"/>
    </xf>
    <xf numFmtId="164" fontId="7" fillId="2" borderId="0" xfId="1" applyFont="1" applyFill="1" applyBorder="1" applyProtection="1">
      <protection hidden="1"/>
    </xf>
    <xf numFmtId="166" fontId="0" fillId="2" borderId="0" xfId="1" applyNumberFormat="1" applyFont="1" applyFill="1" applyBorder="1" applyProtection="1">
      <protection hidden="1"/>
    </xf>
    <xf numFmtId="166" fontId="7" fillId="2" borderId="0" xfId="1" applyNumberFormat="1" applyFont="1" applyFill="1" applyBorder="1" applyProtection="1">
      <protection hidden="1"/>
    </xf>
    <xf numFmtId="166" fontId="7" fillId="3" borderId="16" xfId="1" applyNumberFormat="1" applyFont="1" applyFill="1" applyBorder="1" applyAlignment="1" applyProtection="1">
      <alignment horizontal="right"/>
      <protection locked="0"/>
    </xf>
    <xf numFmtId="166" fontId="0" fillId="2" borderId="3" xfId="1" applyNumberFormat="1" applyFont="1" applyFill="1" applyBorder="1" applyProtection="1">
      <protection hidden="1"/>
    </xf>
    <xf numFmtId="166" fontId="9" fillId="2" borderId="3" xfId="1" applyNumberFormat="1" applyFont="1" applyFill="1" applyBorder="1" applyProtection="1">
      <protection hidden="1"/>
    </xf>
    <xf numFmtId="166" fontId="7" fillId="2" borderId="3" xfId="1" applyNumberFormat="1" applyFont="1" applyFill="1" applyBorder="1" applyProtection="1">
      <protection hidden="1"/>
    </xf>
    <xf numFmtId="166" fontId="9" fillId="2" borderId="0" xfId="1" applyNumberFormat="1" applyFont="1" applyFill="1" applyBorder="1" applyProtection="1">
      <protection hidden="1"/>
    </xf>
    <xf numFmtId="166" fontId="10" fillId="2" borderId="3" xfId="1" applyNumberFormat="1" applyFont="1" applyFill="1" applyBorder="1" applyProtection="1">
      <protection hidden="1"/>
    </xf>
    <xf numFmtId="166" fontId="4" fillId="2" borderId="1" xfId="1" applyNumberFormat="1" applyFont="1" applyFill="1" applyBorder="1" applyAlignment="1" applyProtection="1">
      <alignment horizontal="right"/>
      <protection hidden="1"/>
    </xf>
    <xf numFmtId="166" fontId="10" fillId="2" borderId="0" xfId="1" applyNumberFormat="1" applyFont="1" applyFill="1" applyBorder="1" applyProtection="1">
      <protection hidden="1"/>
    </xf>
    <xf numFmtId="166" fontId="7" fillId="3" borderId="8" xfId="1" applyNumberFormat="1" applyFont="1" applyFill="1" applyBorder="1" applyProtection="1">
      <protection locked="0"/>
    </xf>
    <xf numFmtId="166" fontId="7" fillId="3" borderId="13" xfId="1" applyNumberFormat="1" applyFont="1" applyFill="1" applyBorder="1" applyProtection="1">
      <protection locked="0"/>
    </xf>
    <xf numFmtId="166" fontId="7" fillId="3" borderId="3" xfId="1" applyNumberFormat="1" applyFont="1" applyFill="1" applyBorder="1" applyProtection="1">
      <protection locked="0"/>
    </xf>
    <xf numFmtId="166" fontId="7" fillId="3" borderId="6" xfId="1" applyNumberFormat="1" applyFont="1" applyFill="1" applyBorder="1" applyProtection="1">
      <protection locked="0"/>
    </xf>
    <xf numFmtId="166" fontId="5" fillId="2" borderId="0" xfId="1" applyNumberFormat="1" applyFont="1" applyFill="1" applyBorder="1" applyAlignment="1" applyProtection="1">
      <alignment horizontal="right"/>
      <protection hidden="1"/>
    </xf>
    <xf numFmtId="166" fontId="4" fillId="2" borderId="0" xfId="1" applyNumberFormat="1" applyFont="1" applyFill="1" applyBorder="1" applyProtection="1">
      <protection hidden="1"/>
    </xf>
    <xf numFmtId="166" fontId="4" fillId="2" borderId="3" xfId="1" applyNumberFormat="1" applyFont="1" applyFill="1" applyBorder="1" applyProtection="1">
      <protection hidden="1"/>
    </xf>
    <xf numFmtId="166" fontId="14" fillId="2" borderId="3" xfId="1" applyNumberFormat="1" applyFont="1" applyFill="1" applyBorder="1" applyProtection="1">
      <protection hidden="1"/>
    </xf>
    <xf numFmtId="166" fontId="7" fillId="2" borderId="4" xfId="1" applyNumberFormat="1" applyFont="1" applyFill="1" applyBorder="1" applyProtection="1">
      <protection hidden="1"/>
    </xf>
    <xf numFmtId="166" fontId="7" fillId="2" borderId="5" xfId="1" applyNumberFormat="1" applyFont="1" applyFill="1" applyBorder="1" applyProtection="1">
      <protection hidden="1"/>
    </xf>
    <xf numFmtId="166" fontId="7" fillId="2" borderId="7" xfId="1" applyNumberFormat="1" applyFont="1" applyFill="1" applyBorder="1" applyProtection="1">
      <protection hidden="1"/>
    </xf>
    <xf numFmtId="166" fontId="7" fillId="2" borderId="6" xfId="1" applyNumberFormat="1" applyFont="1" applyFill="1" applyBorder="1" applyProtection="1">
      <protection hidden="1"/>
    </xf>
    <xf numFmtId="166" fontId="7" fillId="2" borderId="4" xfId="1" applyNumberFormat="1" applyFont="1" applyFill="1" applyBorder="1" applyAlignment="1" applyProtection="1">
      <alignment horizontal="right"/>
      <protection hidden="1"/>
    </xf>
    <xf numFmtId="166" fontId="7" fillId="2" borderId="5" xfId="1" applyNumberFormat="1" applyFont="1" applyFill="1" applyBorder="1" applyAlignment="1" applyProtection="1">
      <alignment horizontal="right"/>
      <protection hidden="1"/>
    </xf>
    <xf numFmtId="166" fontId="7" fillId="2" borderId="7" xfId="1" applyNumberFormat="1" applyFont="1" applyFill="1" applyBorder="1" applyAlignment="1" applyProtection="1">
      <alignment horizontal="right"/>
      <protection hidden="1"/>
    </xf>
    <xf numFmtId="166" fontId="0" fillId="2" borderId="15" xfId="1" applyNumberFormat="1" applyFont="1" applyFill="1" applyBorder="1" applyAlignment="1" applyProtection="1">
      <alignment horizontal="right"/>
      <protection hidden="1"/>
    </xf>
    <xf numFmtId="166" fontId="0" fillId="2" borderId="7" xfId="1" applyNumberFormat="1" applyFont="1" applyFill="1" applyBorder="1" applyAlignment="1" applyProtection="1">
      <alignment horizontal="right"/>
      <protection hidden="1"/>
    </xf>
    <xf numFmtId="166" fontId="7" fillId="2" borderId="7" xfId="1" applyNumberFormat="1" applyFont="1" applyFill="1" applyBorder="1" applyAlignment="1" applyProtection="1">
      <alignment horizontal="right"/>
      <protection locked="0"/>
    </xf>
    <xf numFmtId="166" fontId="7" fillId="2" borderId="6" xfId="1" applyNumberFormat="1" applyFont="1" applyFill="1" applyBorder="1" applyAlignment="1" applyProtection="1">
      <alignment horizontal="right"/>
      <protection hidden="1"/>
    </xf>
    <xf numFmtId="166" fontId="11" fillId="2" borderId="1" xfId="1" applyNumberFormat="1" applyFont="1" applyFill="1" applyBorder="1" applyAlignment="1" applyProtection="1">
      <alignment horizontal="right"/>
      <protection hidden="1"/>
    </xf>
    <xf numFmtId="166" fontId="28" fillId="2" borderId="0" xfId="1" applyNumberFormat="1" applyFont="1" applyFill="1" applyBorder="1" applyAlignment="1" applyProtection="1">
      <alignment horizontal="center"/>
      <protection hidden="1"/>
    </xf>
    <xf numFmtId="166" fontId="18" fillId="2" borderId="3" xfId="1" applyNumberFormat="1" applyFont="1" applyFill="1" applyBorder="1" applyAlignment="1" applyProtection="1">
      <alignment horizontal="right"/>
      <protection hidden="1"/>
    </xf>
    <xf numFmtId="166" fontId="0" fillId="2" borderId="0" xfId="1" applyNumberFormat="1" applyFont="1" applyFill="1" applyProtection="1">
      <protection hidden="1"/>
    </xf>
    <xf numFmtId="166" fontId="7" fillId="2" borderId="0" xfId="1" applyNumberFormat="1" applyFont="1" applyFill="1" applyBorder="1" applyAlignment="1" applyProtection="1">
      <alignment horizontal="right"/>
      <protection locked="0"/>
    </xf>
    <xf numFmtId="166" fontId="7" fillId="2" borderId="15" xfId="1" applyNumberFormat="1" applyFont="1" applyFill="1" applyBorder="1" applyAlignment="1" applyProtection="1">
      <alignment horizontal="right"/>
      <protection locked="0"/>
    </xf>
    <xf numFmtId="166" fontId="7" fillId="2" borderId="1" xfId="1" applyNumberFormat="1" applyFont="1" applyFill="1" applyBorder="1" applyAlignment="1" applyProtection="1">
      <alignment horizontal="right"/>
      <protection locked="0"/>
    </xf>
    <xf numFmtId="166" fontId="17" fillId="2" borderId="0" xfId="1" applyNumberFormat="1" applyFont="1" applyFill="1" applyBorder="1" applyAlignment="1" applyProtection="1">
      <alignment horizontal="left"/>
      <protection hidden="1"/>
    </xf>
    <xf numFmtId="166" fontId="0" fillId="2" borderId="2" xfId="1" applyNumberFormat="1" applyFont="1" applyFill="1" applyBorder="1" applyProtection="1">
      <protection hidden="1"/>
    </xf>
    <xf numFmtId="166" fontId="11" fillId="2" borderId="0" xfId="1" applyNumberFormat="1" applyFont="1" applyFill="1" applyBorder="1" applyAlignment="1" applyProtection="1">
      <alignment horizontal="center"/>
      <protection hidden="1"/>
    </xf>
    <xf numFmtId="166" fontId="7" fillId="2" borderId="14" xfId="1" applyNumberFormat="1" applyFont="1" applyFill="1" applyBorder="1" applyAlignment="1" applyProtection="1">
      <alignment horizontal="right"/>
      <protection hidden="1"/>
    </xf>
    <xf numFmtId="166" fontId="18" fillId="2" borderId="0" xfId="1" applyNumberFormat="1" applyFont="1" applyFill="1" applyBorder="1" applyProtection="1">
      <protection hidden="1"/>
    </xf>
    <xf numFmtId="166" fontId="23" fillId="2" borderId="1" xfId="1" applyNumberFormat="1" applyFont="1" applyFill="1" applyBorder="1" applyAlignment="1" applyProtection="1">
      <alignment horizontal="right"/>
      <protection hidden="1"/>
    </xf>
    <xf numFmtId="166" fontId="7" fillId="2" borderId="16" xfId="1" applyNumberFormat="1" applyFont="1" applyFill="1" applyBorder="1" applyAlignment="1" applyProtection="1">
      <alignment horizontal="right"/>
      <protection hidden="1"/>
    </xf>
    <xf numFmtId="166" fontId="7" fillId="2" borderId="1" xfId="1" applyNumberFormat="1" applyFont="1" applyFill="1" applyBorder="1" applyAlignment="1" applyProtection="1">
      <protection hidden="1"/>
    </xf>
    <xf numFmtId="166" fontId="18" fillId="2" borderId="3" xfId="1" applyNumberFormat="1" applyFont="1" applyFill="1" applyBorder="1" applyProtection="1">
      <protection hidden="1"/>
    </xf>
    <xf numFmtId="166" fontId="0" fillId="0" borderId="1" xfId="1" applyNumberFormat="1" applyFont="1" applyBorder="1" applyProtection="1">
      <protection hidden="1"/>
    </xf>
    <xf numFmtId="166" fontId="18" fillId="2" borderId="3" xfId="1" applyNumberFormat="1" applyFont="1" applyFill="1" applyBorder="1" applyAlignment="1" applyProtection="1">
      <alignment horizontal="centerContinuous"/>
      <protection hidden="1"/>
    </xf>
    <xf numFmtId="166" fontId="21" fillId="2" borderId="3" xfId="1" applyNumberFormat="1" applyFont="1" applyFill="1" applyBorder="1" applyAlignment="1" applyProtection="1">
      <alignment horizontal="centerContinuous"/>
      <protection hidden="1"/>
    </xf>
    <xf numFmtId="166" fontId="16" fillId="2" borderId="0" xfId="1" applyNumberFormat="1" applyFont="1" applyFill="1" applyBorder="1" applyAlignment="1" applyProtection="1">
      <alignment horizontal="center"/>
      <protection hidden="1"/>
    </xf>
    <xf numFmtId="166" fontId="0" fillId="2" borderId="0" xfId="1" applyNumberFormat="1" applyFont="1" applyFill="1" applyBorder="1" applyAlignment="1" applyProtection="1">
      <alignment vertical="center"/>
      <protection hidden="1"/>
    </xf>
    <xf numFmtId="166" fontId="30" fillId="2" borderId="0" xfId="1" applyNumberFormat="1" applyFont="1" applyFill="1" applyBorder="1" applyProtection="1">
      <protection hidden="1"/>
    </xf>
    <xf numFmtId="166" fontId="7" fillId="2" borderId="0" xfId="1" applyNumberFormat="1" applyFont="1" applyFill="1" applyBorder="1" applyAlignment="1" applyProtection="1">
      <alignment horizontal="center"/>
      <protection hidden="1"/>
    </xf>
    <xf numFmtId="0" fontId="42" fillId="2" borderId="0" xfId="0" applyFont="1" applyFill="1" applyBorder="1" applyAlignment="1" applyProtection="1">
      <alignment horizontal="center"/>
      <protection hidden="1"/>
    </xf>
    <xf numFmtId="0" fontId="30" fillId="2" borderId="0" xfId="1" applyNumberFormat="1" applyFont="1" applyFill="1" applyBorder="1" applyProtection="1">
      <protection hidden="1"/>
    </xf>
    <xf numFmtId="0" fontId="0" fillId="2" borderId="0" xfId="0" applyFill="1" applyBorder="1" applyAlignment="1"/>
    <xf numFmtId="166" fontId="7" fillId="2" borderId="1" xfId="1" applyNumberFormat="1" applyFont="1" applyFill="1" applyBorder="1" applyAlignment="1" applyProtection="1">
      <alignment horizontal="center"/>
      <protection hidden="1"/>
    </xf>
    <xf numFmtId="166" fontId="7" fillId="2" borderId="14" xfId="1" applyNumberFormat="1" applyFont="1" applyFill="1" applyBorder="1" applyProtection="1">
      <protection hidden="1"/>
    </xf>
    <xf numFmtId="166" fontId="7" fillId="2" borderId="15" xfId="1" applyNumberFormat="1" applyFont="1" applyFill="1" applyBorder="1" applyProtection="1">
      <protection hidden="1"/>
    </xf>
    <xf numFmtId="166" fontId="7" fillId="2" borderId="17" xfId="1" applyNumberFormat="1" applyFont="1" applyFill="1" applyBorder="1" applyAlignment="1" applyProtection="1">
      <alignment horizontal="center"/>
      <protection hidden="1"/>
    </xf>
    <xf numFmtId="166" fontId="7" fillId="2" borderId="14" xfId="1" applyNumberFormat="1" applyFont="1" applyFill="1" applyBorder="1" applyAlignment="1" applyProtection="1">
      <alignment horizontal="center"/>
      <protection hidden="1"/>
    </xf>
    <xf numFmtId="166" fontId="7" fillId="2" borderId="15" xfId="1" applyNumberFormat="1" applyFont="1" applyFill="1" applyBorder="1" applyAlignment="1" applyProtection="1">
      <alignment horizontal="center"/>
      <protection hidden="1"/>
    </xf>
    <xf numFmtId="166" fontId="20" fillId="2" borderId="0" xfId="1" applyNumberFormat="1" applyFont="1" applyFill="1" applyAlignment="1" applyProtection="1">
      <alignment horizontal="center"/>
      <protection hidden="1"/>
    </xf>
    <xf numFmtId="166" fontId="4" fillId="2" borderId="18" xfId="1" applyNumberFormat="1" applyFont="1" applyFill="1" applyBorder="1" applyAlignment="1" applyProtection="1">
      <alignment horizontal="center"/>
      <protection hidden="1"/>
    </xf>
    <xf numFmtId="166" fontId="7" fillId="2" borderId="0" xfId="1" applyNumberFormat="1" applyFont="1" applyFill="1" applyAlignment="1" applyProtection="1">
      <alignment horizontal="center"/>
      <protection hidden="1"/>
    </xf>
    <xf numFmtId="166" fontId="29" fillId="2" borderId="0" xfId="1" applyNumberFormat="1" applyFont="1" applyFill="1" applyBorder="1" applyAlignment="1" applyProtection="1">
      <alignment horizontal="center"/>
      <protection hidden="1"/>
    </xf>
    <xf numFmtId="164" fontId="7" fillId="2" borderId="1" xfId="1" applyFont="1" applyFill="1" applyBorder="1" applyAlignment="1" applyProtection="1">
      <alignment horizontal="right"/>
      <protection hidden="1"/>
    </xf>
    <xf numFmtId="15" fontId="6" fillId="3" borderId="1" xfId="0" applyNumberFormat="1" applyFont="1" applyFill="1" applyBorder="1" applyAlignment="1" applyProtection="1">
      <alignment horizontal="centerContinuous"/>
      <protection locked="0"/>
    </xf>
    <xf numFmtId="166" fontId="7" fillId="2" borderId="12" xfId="1" applyNumberFormat="1" applyFont="1" applyFill="1" applyBorder="1" applyProtection="1">
      <protection hidden="1"/>
    </xf>
    <xf numFmtId="0" fontId="6" fillId="2" borderId="1" xfId="0" applyFont="1" applyFill="1" applyBorder="1" applyAlignment="1" applyProtection="1">
      <alignment horizontal="left" vertical="center" indent="8"/>
      <protection hidden="1"/>
    </xf>
    <xf numFmtId="0" fontId="30" fillId="2" borderId="0" xfId="0" applyFont="1" applyFill="1" applyBorder="1" applyAlignment="1" applyProtection="1">
      <alignment horizontal="left"/>
      <protection hidden="1"/>
    </xf>
    <xf numFmtId="0" fontId="9" fillId="2" borderId="3" xfId="0" applyFont="1" applyFill="1" applyBorder="1" applyAlignment="1" applyProtection="1">
      <protection hidden="1"/>
    </xf>
    <xf numFmtId="0" fontId="31" fillId="2" borderId="0" xfId="0" applyFont="1" applyFill="1" applyBorder="1" applyProtection="1">
      <protection hidden="1"/>
    </xf>
    <xf numFmtId="0" fontId="43" fillId="2" borderId="0" xfId="0" applyFont="1" applyFill="1" applyBorder="1" applyProtection="1">
      <protection hidden="1"/>
    </xf>
    <xf numFmtId="0" fontId="0" fillId="2" borderId="0" xfId="0" applyFill="1" applyBorder="1" applyAlignment="1" applyProtection="1">
      <alignment vertical="top"/>
      <protection hidden="1"/>
    </xf>
    <xf numFmtId="0" fontId="6" fillId="2" borderId="1" xfId="0" applyFont="1" applyFill="1" applyBorder="1" applyAlignment="1" applyProtection="1">
      <alignment horizontal="left" vertical="top" wrapText="1"/>
      <protection hidden="1"/>
    </xf>
    <xf numFmtId="167" fontId="6" fillId="3" borderId="1" xfId="0" applyNumberFormat="1" applyFont="1" applyFill="1" applyBorder="1" applyAlignment="1" applyProtection="1">
      <alignment horizontal="centerContinuous" vertical="top"/>
      <protection locked="0" hidden="1"/>
    </xf>
    <xf numFmtId="0" fontId="0" fillId="0" borderId="0" xfId="0" applyFill="1" applyBorder="1" applyAlignment="1" applyProtection="1">
      <alignment vertical="top"/>
      <protection hidden="1"/>
    </xf>
    <xf numFmtId="168" fontId="27" fillId="2" borderId="0" xfId="0" applyNumberFormat="1" applyFont="1" applyFill="1" applyBorder="1" applyAlignment="1" applyProtection="1">
      <alignment horizontal="right" vertical="center"/>
      <protection hidden="1"/>
    </xf>
    <xf numFmtId="0" fontId="6" fillId="3" borderId="1" xfId="0" applyNumberFormat="1" applyFont="1" applyFill="1" applyBorder="1" applyAlignment="1" applyProtection="1">
      <alignment horizontal="centerContinuous" vertical="center"/>
      <protection locked="0"/>
    </xf>
    <xf numFmtId="0" fontId="0" fillId="0" borderId="0" xfId="0" applyFill="1" applyBorder="1" applyAlignment="1" applyProtection="1">
      <alignment vertical="center"/>
      <protection hidden="1"/>
    </xf>
    <xf numFmtId="1" fontId="6" fillId="3" borderId="1" xfId="0" applyNumberFormat="1" applyFont="1" applyFill="1" applyBorder="1" applyAlignment="1" applyProtection="1">
      <alignment horizontal="centerContinuous" vertical="top"/>
      <protection locked="0"/>
    </xf>
    <xf numFmtId="0" fontId="31" fillId="0" borderId="0" xfId="0" applyFont="1" applyFill="1" applyBorder="1" applyAlignment="1" applyProtection="1">
      <alignment vertical="center"/>
      <protection hidden="1"/>
    </xf>
    <xf numFmtId="0" fontId="6" fillId="3" borderId="1" xfId="0" applyFont="1" applyFill="1" applyBorder="1" applyAlignment="1" applyProtection="1">
      <alignment horizontal="centerContinuous" vertical="center"/>
      <protection locked="0"/>
    </xf>
    <xf numFmtId="0" fontId="5" fillId="2" borderId="2" xfId="0" applyNumberFormat="1" applyFont="1" applyFill="1" applyBorder="1" applyAlignment="1" applyProtection="1">
      <alignment horizontal="right"/>
      <protection hidden="1"/>
    </xf>
    <xf numFmtId="0" fontId="30" fillId="0" borderId="16" xfId="0" applyFont="1" applyFill="1" applyBorder="1" applyAlignment="1" applyProtection="1">
      <alignment vertical="center"/>
      <protection hidden="1"/>
    </xf>
    <xf numFmtId="0" fontId="4" fillId="2" borderId="0" xfId="0" applyFont="1" applyFill="1" applyBorder="1" applyAlignment="1" applyProtection="1">
      <alignment horizontal="left"/>
      <protection hidden="1"/>
    </xf>
    <xf numFmtId="0" fontId="2" fillId="2" borderId="0" xfId="0" applyFont="1" applyFill="1"/>
    <xf numFmtId="0" fontId="7" fillId="2" borderId="0" xfId="0" applyFont="1" applyFill="1" applyBorder="1" applyAlignment="1" applyProtection="1">
      <alignment horizontal="left" indent="1"/>
      <protection hidden="1"/>
    </xf>
    <xf numFmtId="0" fontId="0" fillId="2" borderId="0" xfId="0" applyFill="1"/>
    <xf numFmtId="0" fontId="45" fillId="2" borderId="0" xfId="0" applyFont="1" applyFill="1" applyBorder="1" applyProtection="1">
      <protection hidden="1"/>
    </xf>
    <xf numFmtId="0" fontId="45" fillId="0" borderId="0" xfId="0" applyFont="1" applyBorder="1" applyProtection="1">
      <protection hidden="1"/>
    </xf>
    <xf numFmtId="0" fontId="46" fillId="2" borderId="0" xfId="0" quotePrefix="1" applyFont="1" applyFill="1" applyBorder="1" applyAlignment="1" applyProtection="1">
      <alignment horizontal="right"/>
      <protection hidden="1"/>
    </xf>
    <xf numFmtId="0" fontId="39" fillId="2" borderId="0" xfId="0" applyFont="1" applyFill="1" applyBorder="1" applyProtection="1">
      <protection hidden="1"/>
    </xf>
    <xf numFmtId="0" fontId="39" fillId="2" borderId="0" xfId="0" applyFont="1" applyFill="1" applyBorder="1" applyAlignment="1" applyProtection="1">
      <alignment horizontal="right"/>
      <protection hidden="1"/>
    </xf>
    <xf numFmtId="0" fontId="4" fillId="2" borderId="0" xfId="0" applyFont="1" applyFill="1" applyBorder="1" applyAlignment="1" applyProtection="1">
      <alignment horizontal="right"/>
      <protection hidden="1"/>
    </xf>
    <xf numFmtId="0" fontId="28" fillId="2" borderId="0" xfId="0" applyFont="1" applyFill="1" applyBorder="1" applyAlignment="1" applyProtection="1">
      <alignment vertical="top" wrapText="1"/>
      <protection hidden="1"/>
    </xf>
    <xf numFmtId="0" fontId="28" fillId="2" borderId="0" xfId="0" applyFont="1" applyFill="1" applyBorder="1" applyAlignment="1" applyProtection="1">
      <alignment vertical="top"/>
      <protection hidden="1"/>
    </xf>
    <xf numFmtId="0" fontId="16" fillId="2" borderId="3" xfId="0"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30" fillId="2" borderId="0" xfId="0" applyFont="1" applyFill="1" applyBorder="1" applyAlignment="1" applyProtection="1">
      <alignment horizontal="left" vertical="top"/>
      <protection hidden="1"/>
    </xf>
    <xf numFmtId="0" fontId="6" fillId="2" borderId="1" xfId="0" applyFont="1" applyFill="1" applyBorder="1" applyAlignment="1" applyProtection="1">
      <alignment horizontal="left" vertical="top"/>
      <protection hidden="1"/>
    </xf>
    <xf numFmtId="0" fontId="6" fillId="3" borderId="1" xfId="0" applyFont="1" applyFill="1" applyBorder="1" applyAlignment="1" applyProtection="1">
      <alignment horizontal="centerContinuous" vertical="top" wrapText="1"/>
      <protection locked="0"/>
    </xf>
    <xf numFmtId="0" fontId="17" fillId="2" borderId="0" xfId="0" applyFont="1" applyFill="1" applyBorder="1" applyAlignment="1" applyProtection="1">
      <alignment vertical="top"/>
      <protection hidden="1"/>
    </xf>
    <xf numFmtId="0" fontId="31" fillId="0" borderId="0" xfId="0" applyFont="1" applyFill="1" applyBorder="1" applyAlignment="1" applyProtection="1">
      <alignment vertical="top"/>
      <protection hidden="1"/>
    </xf>
    <xf numFmtId="15" fontId="4" fillId="4" borderId="15" xfId="0" applyNumberFormat="1" applyFont="1" applyFill="1" applyBorder="1" applyAlignment="1" applyProtection="1">
      <alignment horizontal="centerContinuous"/>
      <protection hidden="1"/>
    </xf>
    <xf numFmtId="0" fontId="47" fillId="2" borderId="0" xfId="0" applyFont="1" applyFill="1" applyBorder="1" applyProtection="1">
      <protection hidden="1"/>
    </xf>
    <xf numFmtId="0" fontId="48" fillId="2" borderId="0" xfId="0" applyFont="1" applyFill="1" applyBorder="1" applyAlignment="1" applyProtection="1">
      <alignment horizontal="right"/>
      <protection hidden="1"/>
    </xf>
    <xf numFmtId="0" fontId="6" fillId="2" borderId="9"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44" fillId="3" borderId="12" xfId="0" applyFont="1" applyFill="1" applyBorder="1" applyAlignment="1" applyProtection="1">
      <alignment horizontal="center" vertical="center" wrapText="1"/>
      <protection locked="0" hidden="1"/>
    </xf>
    <xf numFmtId="0" fontId="44" fillId="3" borderId="13" xfId="0" applyFont="1" applyFill="1" applyBorder="1" applyAlignment="1" applyProtection="1">
      <alignment horizontal="center" vertical="center" wrapText="1"/>
      <protection locked="0" hidden="1"/>
    </xf>
    <xf numFmtId="0" fontId="10" fillId="2" borderId="3" xfId="0" applyFont="1" applyFill="1" applyBorder="1" applyAlignment="1" applyProtection="1">
      <alignment horizontal="left" wrapText="1"/>
      <protection hidden="1"/>
    </xf>
    <xf numFmtId="37" fontId="7" fillId="3" borderId="12" xfId="0" applyNumberFormat="1" applyFont="1" applyFill="1" applyBorder="1" applyAlignment="1" applyProtection="1">
      <alignment horizontal="center" vertical="center"/>
      <protection locked="0"/>
    </xf>
    <xf numFmtId="37" fontId="7" fillId="3" borderId="8" xfId="0" applyNumberFormat="1" applyFont="1" applyFill="1" applyBorder="1" applyAlignment="1" applyProtection="1">
      <alignment horizontal="center" vertical="center"/>
      <protection locked="0"/>
    </xf>
    <xf numFmtId="37" fontId="7" fillId="3" borderId="13"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protection hidden="1"/>
    </xf>
    <xf numFmtId="37" fontId="7" fillId="3" borderId="1" xfId="0" applyNumberFormat="1" applyFont="1" applyFill="1" applyBorder="1" applyAlignment="1" applyProtection="1">
      <alignment horizontal="center" vertical="center"/>
      <protection locked="0"/>
    </xf>
    <xf numFmtId="0" fontId="7" fillId="3" borderId="12" xfId="0" applyFont="1" applyFill="1" applyBorder="1" applyAlignment="1" applyProtection="1">
      <protection locked="0"/>
    </xf>
    <xf numFmtId="0" fontId="0" fillId="0" borderId="8" xfId="0" applyBorder="1" applyAlignment="1" applyProtection="1">
      <protection locked="0"/>
    </xf>
    <xf numFmtId="0" fontId="0" fillId="0" borderId="13" xfId="0" applyBorder="1" applyAlignment="1" applyProtection="1">
      <protection locked="0"/>
    </xf>
  </cellXfs>
  <cellStyles count="3">
    <cellStyle name="Comma" xfId="1" builtinId="3"/>
    <cellStyle name="Normal" xfId="0" builtinId="0"/>
    <cellStyle name="Percent" xfId="2" builtinId="5"/>
  </cellStyles>
  <dxfs count="2">
    <dxf>
      <font>
        <condense val="0"/>
        <extend val="0"/>
        <color indexed="9"/>
      </font>
      <fill>
        <patternFill>
          <bgColor indexed="9"/>
        </patternFill>
      </fill>
      <border>
        <left/>
        <right/>
        <top/>
        <bottom/>
      </border>
    </dxf>
    <dxf>
      <fill>
        <patternFill>
          <bgColor indexed="2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C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C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Microsoft_Office_Word_97_-_2003_Document1.doc"/><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021"/>
  <sheetViews>
    <sheetView tabSelected="1" workbookViewId="0">
      <selection activeCell="D14" sqref="D14"/>
    </sheetView>
  </sheetViews>
  <sheetFormatPr defaultColWidth="0" defaultRowHeight="12.75" zeroHeight="1"/>
  <cols>
    <col min="1" max="1" width="5.140625" style="24" customWidth="1"/>
    <col min="2" max="2" width="2.5703125" style="79" customWidth="1"/>
    <col min="3" max="3" width="37.140625" style="25" customWidth="1"/>
    <col min="4" max="4" width="34.140625" style="25" customWidth="1"/>
    <col min="5" max="5" width="10.85546875" style="25" customWidth="1"/>
    <col min="6" max="16384" width="9.140625" style="24" hidden="1"/>
  </cols>
  <sheetData>
    <row r="1" spans="1:6" ht="15">
      <c r="A1" s="17"/>
      <c r="B1" s="77"/>
      <c r="C1" s="17"/>
      <c r="D1" s="301"/>
      <c r="E1" s="302" t="s">
        <v>279</v>
      </c>
    </row>
    <row r="2" spans="1:6" ht="15.75">
      <c r="A2" s="17"/>
      <c r="B2" s="77"/>
      <c r="C2" s="17"/>
      <c r="D2" s="17"/>
      <c r="E2" s="75"/>
    </row>
    <row r="3" spans="1:6">
      <c r="A3" s="17"/>
      <c r="B3" s="77"/>
      <c r="C3" s="18"/>
      <c r="D3" s="18"/>
      <c r="E3" s="18"/>
    </row>
    <row r="4" spans="1:6" ht="66.75">
      <c r="A4" s="17"/>
      <c r="B4" s="77"/>
      <c r="C4" s="188"/>
      <c r="D4" s="189"/>
      <c r="E4" s="18"/>
    </row>
    <row r="5" spans="1:6" ht="27.75">
      <c r="A5" s="17"/>
      <c r="B5" s="77"/>
      <c r="C5" s="186"/>
      <c r="D5" s="73"/>
      <c r="E5" s="18"/>
    </row>
    <row r="6" spans="1:6">
      <c r="A6" s="17"/>
      <c r="B6" s="77"/>
      <c r="C6" s="18"/>
      <c r="D6" s="18"/>
      <c r="E6" s="18"/>
    </row>
    <row r="7" spans="1:6" ht="15.75">
      <c r="A7" s="17"/>
      <c r="B7" s="77"/>
      <c r="C7" s="19"/>
      <c r="D7" s="17"/>
      <c r="E7" s="19"/>
    </row>
    <row r="8" spans="1:6" ht="15.75">
      <c r="A8" s="17"/>
      <c r="B8" s="77"/>
      <c r="C8" s="19"/>
      <c r="D8" s="17"/>
      <c r="E8" s="19"/>
    </row>
    <row r="9" spans="1:6" s="275" customFormat="1" ht="15.75">
      <c r="A9" s="174"/>
      <c r="B9" s="273">
        <v>1</v>
      </c>
      <c r="C9" s="303" t="s">
        <v>276</v>
      </c>
      <c r="D9" s="304"/>
      <c r="E9" s="174"/>
      <c r="F9" s="275">
        <f>+IF(C10=F11,1,0)</f>
        <v>0</v>
      </c>
    </row>
    <row r="10" spans="1:6" ht="20.25">
      <c r="A10" s="17"/>
      <c r="B10" s="77"/>
      <c r="C10" s="305"/>
      <c r="D10" s="306"/>
      <c r="E10" s="17"/>
      <c r="F10" s="24" t="s">
        <v>277</v>
      </c>
    </row>
    <row r="11" spans="1:6">
      <c r="A11" s="17"/>
      <c r="B11" s="77"/>
      <c r="C11" s="17"/>
      <c r="D11" s="17"/>
      <c r="E11" s="17"/>
      <c r="F11" s="24" t="s">
        <v>278</v>
      </c>
    </row>
    <row r="12" spans="1:6">
      <c r="A12" s="17"/>
      <c r="B12" s="77"/>
      <c r="C12" s="17"/>
      <c r="D12" s="17"/>
      <c r="E12" s="17"/>
    </row>
    <row r="13" spans="1:6">
      <c r="A13" s="17"/>
      <c r="B13" s="77"/>
      <c r="C13" s="17"/>
      <c r="D13" s="17"/>
      <c r="E13" s="17"/>
    </row>
    <row r="14" spans="1:6" s="275" customFormat="1" ht="17.25" customHeight="1">
      <c r="A14" s="174"/>
      <c r="B14" s="273">
        <v>2</v>
      </c>
      <c r="C14" s="193" t="s">
        <v>233</v>
      </c>
      <c r="D14" s="278"/>
      <c r="E14" s="174"/>
    </row>
    <row r="15" spans="1:6" ht="15.75">
      <c r="A15" s="17"/>
      <c r="B15" s="82"/>
      <c r="C15" s="76"/>
      <c r="D15" s="20"/>
      <c r="E15" s="17"/>
    </row>
    <row r="16" spans="1:6" ht="15">
      <c r="A16" s="17"/>
      <c r="B16" s="82"/>
      <c r="C16" s="18"/>
      <c r="D16" s="17"/>
      <c r="E16" s="17"/>
    </row>
    <row r="17" spans="1:8" s="275" customFormat="1" ht="18" customHeight="1">
      <c r="A17" s="174"/>
      <c r="B17" s="273">
        <v>3</v>
      </c>
      <c r="C17" s="193" t="s">
        <v>234</v>
      </c>
      <c r="D17" s="278"/>
      <c r="E17" s="174"/>
    </row>
    <row r="18" spans="1:8" ht="15">
      <c r="A18" s="265" t="s">
        <v>236</v>
      </c>
      <c r="B18" s="82"/>
      <c r="C18" s="18"/>
      <c r="D18" s="17"/>
      <c r="E18" s="17"/>
    </row>
    <row r="19" spans="1:8" ht="15.75">
      <c r="A19" s="265" t="s">
        <v>237</v>
      </c>
      <c r="B19" s="82"/>
      <c r="C19" s="76"/>
      <c r="D19" s="20"/>
      <c r="E19" s="17"/>
    </row>
    <row r="20" spans="1:8" s="272" customFormat="1" ht="15.75">
      <c r="A20" s="295" t="s">
        <v>266</v>
      </c>
      <c r="B20" s="82">
        <v>4</v>
      </c>
      <c r="C20" s="296" t="s">
        <v>235</v>
      </c>
      <c r="D20" s="297"/>
      <c r="E20" s="298"/>
      <c r="H20" s="299" t="s">
        <v>207</v>
      </c>
    </row>
    <row r="21" spans="1:8" ht="15">
      <c r="A21" s="265" t="s">
        <v>238</v>
      </c>
      <c r="B21" s="82"/>
      <c r="C21" s="18"/>
      <c r="D21" s="190">
        <f>IF(D20="",1,IF(D20="Retirement Scheme Administrator",2,IF(D20="Retirement Fund Administrator (no custody)",3,IF(D20="Retirement Fund Administrator (maintaining custody)",4,IF(D20="Retirement Fund Custodian",5,"")))))</f>
        <v>1</v>
      </c>
      <c r="E21" s="17"/>
      <c r="H21" s="191" t="s">
        <v>208</v>
      </c>
    </row>
    <row r="22" spans="1:8" ht="15">
      <c r="A22" s="154"/>
      <c r="B22" s="82"/>
      <c r="C22" s="18"/>
      <c r="D22" s="17"/>
      <c r="E22" s="17"/>
      <c r="H22" s="191" t="s">
        <v>209</v>
      </c>
    </row>
    <row r="23" spans="1:8" s="275" customFormat="1" ht="18" customHeight="1">
      <c r="A23" s="174"/>
      <c r="B23" s="273">
        <v>5</v>
      </c>
      <c r="C23" s="193" t="s">
        <v>224</v>
      </c>
      <c r="D23" s="194"/>
      <c r="E23" s="174"/>
      <c r="H23" s="277" t="s">
        <v>210</v>
      </c>
    </row>
    <row r="24" spans="1:8" ht="15.75">
      <c r="A24" s="17"/>
      <c r="B24" s="82"/>
      <c r="C24" s="264" t="s">
        <v>229</v>
      </c>
      <c r="D24" s="194"/>
      <c r="E24" s="17"/>
      <c r="H24" s="191" t="s">
        <v>211</v>
      </c>
    </row>
    <row r="25" spans="1:8" ht="15.75">
      <c r="A25" s="17"/>
      <c r="B25" s="82"/>
      <c r="C25" s="76"/>
      <c r="D25" s="20"/>
      <c r="E25" s="17"/>
    </row>
    <row r="26" spans="1:8" ht="15.75">
      <c r="A26" s="17"/>
      <c r="B26" s="82"/>
      <c r="C26" s="76"/>
      <c r="D26" s="20"/>
      <c r="E26" s="17"/>
    </row>
    <row r="27" spans="1:8" s="272" customFormat="1" ht="31.5">
      <c r="A27" s="269"/>
      <c r="B27" s="82">
        <v>6</v>
      </c>
      <c r="C27" s="270" t="s">
        <v>0</v>
      </c>
      <c r="D27" s="276"/>
      <c r="E27" s="291" t="str">
        <f>IF(AND(D23&lt;&gt;"", D27=""),"&lt;-- Pls input no. of months",IF(D27="","",IF(D27&lt;=0,"&lt;--- Error. Pls input correct number",IF(D27&gt;24,"&lt;---Error. Pls input correct number",""))))</f>
        <v/>
      </c>
    </row>
    <row r="28" spans="1:8" ht="15.75">
      <c r="A28" s="17"/>
      <c r="B28" s="82"/>
      <c r="C28" s="76"/>
      <c r="D28" s="20"/>
      <c r="E28" s="17"/>
    </row>
    <row r="29" spans="1:8" ht="15">
      <c r="A29" s="17"/>
      <c r="B29" s="82"/>
      <c r="C29" s="18"/>
      <c r="D29" s="17"/>
      <c r="E29" s="17"/>
      <c r="H29" s="294" t="s">
        <v>212</v>
      </c>
    </row>
    <row r="30" spans="1:8" s="275" customFormat="1" ht="17.25" customHeight="1">
      <c r="A30" s="174"/>
      <c r="B30" s="273">
        <v>7</v>
      </c>
      <c r="C30" s="193" t="s">
        <v>1</v>
      </c>
      <c r="D30" s="274"/>
      <c r="E30" s="174"/>
      <c r="H30" s="294" t="s">
        <v>213</v>
      </c>
    </row>
    <row r="31" spans="1:8" ht="15">
      <c r="A31" s="17"/>
      <c r="B31" s="82"/>
      <c r="C31" s="18"/>
      <c r="D31" s="17"/>
      <c r="E31" s="17"/>
      <c r="H31" s="294" t="s">
        <v>214</v>
      </c>
    </row>
    <row r="32" spans="1:8" ht="15.75">
      <c r="A32" s="17"/>
      <c r="B32" s="82"/>
      <c r="C32" s="76"/>
      <c r="D32" s="20"/>
      <c r="E32" s="17"/>
      <c r="H32" s="294" t="s">
        <v>215</v>
      </c>
    </row>
    <row r="33" spans="1:8" s="272" customFormat="1" ht="50.25" customHeight="1">
      <c r="A33" s="269"/>
      <c r="B33" s="82">
        <v>8</v>
      </c>
      <c r="C33" s="270" t="s">
        <v>311</v>
      </c>
      <c r="D33" s="271"/>
      <c r="E33" s="292" t="str">
        <f>IF(D30="","",IF(OR(D30="MTL",D30="LM"),"",IF(D33="","&lt;--- Pls input exchange rate",IF(D33&lt;=0,"&lt;-- Pls input exchange rate",IF(D33&gt;=10000,"&lt;-- Pls input exchange rate","")))))</f>
        <v/>
      </c>
      <c r="H33" s="294" t="s">
        <v>216</v>
      </c>
    </row>
    <row r="34" spans="1:8">
      <c r="A34" s="17"/>
      <c r="B34" s="77"/>
      <c r="C34" s="17"/>
      <c r="D34" s="17"/>
      <c r="E34" s="17"/>
      <c r="H34" s="294" t="s">
        <v>217</v>
      </c>
    </row>
    <row r="35" spans="1:8">
      <c r="A35" s="17"/>
      <c r="B35" s="77"/>
      <c r="C35" s="17"/>
      <c r="D35" s="17"/>
      <c r="E35" s="17"/>
      <c r="H35" s="294" t="s">
        <v>218</v>
      </c>
    </row>
    <row r="36" spans="1:8">
      <c r="A36" s="17"/>
      <c r="B36" s="77"/>
      <c r="C36" s="17"/>
      <c r="D36" s="17"/>
      <c r="E36" s="17"/>
      <c r="H36" s="294" t="s">
        <v>219</v>
      </c>
    </row>
    <row r="37" spans="1:8" ht="13.5" customHeight="1">
      <c r="A37" s="17"/>
      <c r="B37" s="77"/>
      <c r="C37" s="185" t="s">
        <v>312</v>
      </c>
      <c r="D37" s="80"/>
      <c r="E37" s="81"/>
      <c r="H37" s="294" t="s">
        <v>220</v>
      </c>
    </row>
    <row r="38" spans="1:8" ht="13.5" customHeight="1">
      <c r="A38" s="17"/>
      <c r="B38" s="77"/>
      <c r="C38" s="17"/>
      <c r="D38" s="80"/>
      <c r="E38" s="81"/>
      <c r="H38" s="294" t="s">
        <v>297</v>
      </c>
    </row>
    <row r="39" spans="1:8" ht="13.5" customHeight="1">
      <c r="A39" s="17"/>
      <c r="B39" s="77"/>
      <c r="C39" s="17"/>
      <c r="D39" s="80"/>
      <c r="E39" s="81"/>
      <c r="H39" s="294" t="s">
        <v>221</v>
      </c>
    </row>
    <row r="40" spans="1:8" hidden="1">
      <c r="B40" s="78"/>
      <c r="C40" s="24"/>
      <c r="D40" s="24"/>
      <c r="E40" s="24"/>
      <c r="H40" s="294" t="s">
        <v>222</v>
      </c>
    </row>
    <row r="41" spans="1:8" hidden="1">
      <c r="B41" s="78"/>
      <c r="C41" s="24"/>
      <c r="D41" s="24"/>
      <c r="E41" s="24"/>
      <c r="H41" s="294" t="s">
        <v>223</v>
      </c>
    </row>
    <row r="42" spans="1:8" hidden="1">
      <c r="B42" s="78"/>
      <c r="C42" s="24"/>
      <c r="D42" s="24"/>
      <c r="E42" s="24"/>
    </row>
    <row r="43" spans="1:8" hidden="1">
      <c r="B43" s="78"/>
      <c r="C43" s="24"/>
      <c r="D43" s="24"/>
      <c r="E43" s="24"/>
    </row>
    <row r="44" spans="1:8" hidden="1">
      <c r="B44" s="78"/>
      <c r="C44" s="24"/>
      <c r="D44" s="24"/>
      <c r="E44" s="24"/>
    </row>
    <row r="45" spans="1:8" hidden="1">
      <c r="B45" s="78"/>
      <c r="C45" s="24"/>
      <c r="D45" s="24"/>
      <c r="E45" s="24"/>
    </row>
    <row r="46" spans="1:8" hidden="1">
      <c r="B46" s="78"/>
      <c r="C46" s="24"/>
      <c r="D46" s="24"/>
      <c r="E46" s="24"/>
    </row>
    <row r="47" spans="1:8" hidden="1">
      <c r="B47" s="78"/>
      <c r="C47" s="24"/>
      <c r="D47" s="24"/>
      <c r="E47" s="24"/>
    </row>
    <row r="48" spans="1:8" hidden="1">
      <c r="B48" s="78"/>
      <c r="C48" s="24"/>
      <c r="D48" s="24"/>
      <c r="E48" s="24"/>
    </row>
    <row r="49" spans="2:5" hidden="1">
      <c r="B49" s="78"/>
      <c r="C49" s="24"/>
      <c r="D49" s="24"/>
      <c r="E49" s="24"/>
    </row>
    <row r="50" spans="2:5" hidden="1">
      <c r="B50" s="78"/>
      <c r="C50" s="24"/>
      <c r="D50" s="24"/>
      <c r="E50" s="24"/>
    </row>
    <row r="51" spans="2:5" hidden="1">
      <c r="B51" s="78"/>
      <c r="C51" s="24"/>
      <c r="D51" s="24"/>
      <c r="E51" s="24"/>
    </row>
    <row r="52" spans="2:5" hidden="1">
      <c r="B52" s="78"/>
      <c r="C52" s="24"/>
      <c r="D52" s="24"/>
      <c r="E52" s="24"/>
    </row>
    <row r="53" spans="2:5" hidden="1">
      <c r="B53" s="78"/>
      <c r="C53" s="24"/>
      <c r="D53" s="24"/>
      <c r="E53" s="24"/>
    </row>
    <row r="54" spans="2:5" hidden="1">
      <c r="B54" s="78"/>
      <c r="C54" s="24"/>
      <c r="D54" s="24"/>
      <c r="E54" s="24"/>
    </row>
    <row r="55" spans="2:5" hidden="1">
      <c r="B55" s="78"/>
      <c r="C55" s="24"/>
      <c r="D55" s="24"/>
      <c r="E55" s="24"/>
    </row>
    <row r="56" spans="2:5" hidden="1">
      <c r="B56" s="78"/>
      <c r="C56" s="24"/>
      <c r="D56" s="24"/>
      <c r="E56" s="24"/>
    </row>
    <row r="57" spans="2:5" hidden="1">
      <c r="B57" s="78"/>
      <c r="C57" s="24"/>
      <c r="D57" s="24"/>
      <c r="E57" s="24"/>
    </row>
    <row r="58" spans="2:5" hidden="1">
      <c r="B58" s="78"/>
      <c r="C58" s="24"/>
      <c r="D58" s="24"/>
      <c r="E58" s="24"/>
    </row>
    <row r="59" spans="2:5" hidden="1">
      <c r="B59" s="78"/>
      <c r="C59" s="24"/>
      <c r="D59" s="24"/>
      <c r="E59" s="24"/>
    </row>
    <row r="60" spans="2:5" hidden="1">
      <c r="B60" s="78"/>
      <c r="C60" s="24"/>
      <c r="D60" s="24"/>
      <c r="E60" s="24"/>
    </row>
    <row r="61" spans="2:5" hidden="1">
      <c r="B61" s="78"/>
      <c r="C61" s="24"/>
      <c r="D61" s="24"/>
      <c r="E61" s="24"/>
    </row>
    <row r="62" spans="2:5" hidden="1">
      <c r="B62" s="78"/>
      <c r="C62" s="24"/>
      <c r="D62" s="24"/>
      <c r="E62" s="24"/>
    </row>
    <row r="63" spans="2:5" hidden="1">
      <c r="B63" s="78"/>
      <c r="C63" s="24"/>
      <c r="D63" s="24"/>
      <c r="E63" s="24"/>
    </row>
    <row r="64" spans="2:5" hidden="1">
      <c r="B64" s="78"/>
      <c r="C64" s="24"/>
      <c r="D64" s="24"/>
      <c r="E64" s="24"/>
    </row>
    <row r="65" spans="2:5" hidden="1">
      <c r="B65" s="78"/>
      <c r="C65" s="24"/>
      <c r="D65" s="24"/>
      <c r="E65" s="24"/>
    </row>
    <row r="66" spans="2:5" hidden="1">
      <c r="B66" s="78"/>
      <c r="C66" s="24"/>
      <c r="D66" s="24"/>
      <c r="E66" s="24"/>
    </row>
    <row r="67" spans="2:5" hidden="1">
      <c r="B67" s="78"/>
      <c r="C67" s="24"/>
      <c r="D67" s="24"/>
      <c r="E67" s="24"/>
    </row>
    <row r="68" spans="2:5" hidden="1">
      <c r="B68" s="78"/>
      <c r="C68" s="24"/>
      <c r="D68" s="24"/>
      <c r="E68" s="24"/>
    </row>
    <row r="69" spans="2:5" hidden="1">
      <c r="B69" s="78"/>
      <c r="C69" s="24"/>
      <c r="D69" s="24"/>
      <c r="E69" s="24"/>
    </row>
    <row r="70" spans="2:5" hidden="1">
      <c r="B70" s="78"/>
      <c r="C70" s="24"/>
      <c r="D70" s="24"/>
      <c r="E70" s="24"/>
    </row>
    <row r="71" spans="2:5" hidden="1">
      <c r="B71" s="78"/>
      <c r="C71" s="24"/>
      <c r="D71" s="24"/>
      <c r="E71" s="24"/>
    </row>
    <row r="72" spans="2:5" hidden="1">
      <c r="B72" s="78"/>
      <c r="C72" s="24"/>
      <c r="D72" s="24"/>
      <c r="E72" s="24"/>
    </row>
    <row r="73" spans="2:5" hidden="1">
      <c r="B73" s="78"/>
      <c r="C73" s="24"/>
      <c r="D73" s="24"/>
      <c r="E73" s="24"/>
    </row>
    <row r="74" spans="2:5" hidden="1">
      <c r="B74" s="78"/>
      <c r="C74" s="24"/>
      <c r="D74" s="24"/>
      <c r="E74" s="24"/>
    </row>
    <row r="75" spans="2:5" hidden="1">
      <c r="B75" s="78"/>
      <c r="C75" s="24"/>
      <c r="D75" s="24"/>
      <c r="E75" s="24"/>
    </row>
    <row r="76" spans="2:5" hidden="1">
      <c r="B76" s="78"/>
      <c r="C76" s="24"/>
      <c r="D76" s="24"/>
      <c r="E76" s="24"/>
    </row>
    <row r="77" spans="2:5" hidden="1">
      <c r="B77" s="78"/>
      <c r="C77" s="24"/>
      <c r="D77" s="24"/>
      <c r="E77" s="24"/>
    </row>
    <row r="78" spans="2:5" hidden="1">
      <c r="B78" s="78"/>
      <c r="C78" s="24"/>
      <c r="D78" s="24"/>
      <c r="E78" s="24"/>
    </row>
    <row r="79" spans="2:5" hidden="1">
      <c r="B79" s="78"/>
      <c r="C79" s="24"/>
      <c r="D79" s="24"/>
      <c r="E79" s="24"/>
    </row>
    <row r="80" spans="2:5" hidden="1">
      <c r="B80" s="78"/>
      <c r="C80" s="24"/>
      <c r="D80" s="24"/>
      <c r="E80" s="24"/>
    </row>
    <row r="81" spans="2:5" hidden="1">
      <c r="B81" s="78"/>
      <c r="C81" s="24"/>
      <c r="D81" s="24"/>
      <c r="E81" s="24"/>
    </row>
    <row r="82" spans="2:5" hidden="1">
      <c r="B82" s="78"/>
      <c r="C82" s="24"/>
      <c r="D82" s="24"/>
      <c r="E82" s="24"/>
    </row>
    <row r="83" spans="2:5" hidden="1">
      <c r="B83" s="78"/>
      <c r="C83" s="24"/>
      <c r="D83" s="24"/>
      <c r="E83" s="24"/>
    </row>
    <row r="84" spans="2:5" hidden="1">
      <c r="B84" s="78"/>
      <c r="C84" s="24"/>
      <c r="D84" s="24"/>
      <c r="E84" s="24"/>
    </row>
    <row r="85" spans="2:5" hidden="1">
      <c r="B85" s="78"/>
      <c r="C85" s="24"/>
      <c r="D85" s="24"/>
      <c r="E85" s="24"/>
    </row>
    <row r="86" spans="2:5" hidden="1">
      <c r="B86" s="78"/>
      <c r="C86" s="24"/>
      <c r="D86" s="24"/>
      <c r="E86" s="24"/>
    </row>
    <row r="87" spans="2:5" hidden="1">
      <c r="B87" s="78"/>
      <c r="C87" s="24"/>
      <c r="D87" s="24"/>
      <c r="E87" s="24"/>
    </row>
    <row r="88" spans="2:5" hidden="1">
      <c r="B88" s="78"/>
      <c r="C88" s="24"/>
      <c r="D88" s="24"/>
      <c r="E88" s="24"/>
    </row>
    <row r="89" spans="2:5" hidden="1">
      <c r="B89" s="78"/>
      <c r="C89" s="24"/>
      <c r="D89" s="24"/>
      <c r="E89" s="24"/>
    </row>
    <row r="90" spans="2:5" hidden="1">
      <c r="B90" s="78"/>
      <c r="C90" s="24"/>
      <c r="D90" s="24"/>
      <c r="E90" s="24"/>
    </row>
    <row r="91" spans="2:5" hidden="1">
      <c r="B91" s="78"/>
      <c r="C91" s="24"/>
      <c r="D91" s="24"/>
      <c r="E91" s="24"/>
    </row>
    <row r="92" spans="2:5" hidden="1">
      <c r="B92" s="78"/>
      <c r="C92" s="24"/>
      <c r="D92" s="24"/>
      <c r="E92" s="24"/>
    </row>
    <row r="93" spans="2:5" hidden="1">
      <c r="B93" s="78"/>
      <c r="C93" s="24"/>
      <c r="D93" s="24"/>
      <c r="E93" s="24"/>
    </row>
    <row r="94" spans="2:5" hidden="1">
      <c r="B94" s="78"/>
      <c r="C94" s="24"/>
      <c r="D94" s="24"/>
      <c r="E94" s="24"/>
    </row>
    <row r="95" spans="2:5" hidden="1">
      <c r="B95" s="78"/>
      <c r="C95" s="24"/>
      <c r="D95" s="24"/>
      <c r="E95" s="24"/>
    </row>
    <row r="96" spans="2:5" hidden="1">
      <c r="B96" s="78"/>
      <c r="C96" s="24"/>
      <c r="D96" s="24"/>
      <c r="E96" s="24"/>
    </row>
    <row r="97" spans="2:5" hidden="1">
      <c r="B97" s="78"/>
      <c r="C97" s="24"/>
      <c r="D97" s="24"/>
      <c r="E97" s="24"/>
    </row>
    <row r="98" spans="2:5" hidden="1">
      <c r="B98" s="78"/>
      <c r="C98" s="24"/>
      <c r="D98" s="24"/>
      <c r="E98" s="24"/>
    </row>
    <row r="99" spans="2:5" hidden="1">
      <c r="B99" s="78"/>
      <c r="C99" s="24"/>
      <c r="D99" s="24"/>
      <c r="E99" s="24"/>
    </row>
    <row r="100" spans="2:5" hidden="1">
      <c r="B100" s="78"/>
      <c r="C100" s="24"/>
      <c r="D100" s="24"/>
      <c r="E100" s="24"/>
    </row>
    <row r="101" spans="2:5" hidden="1">
      <c r="B101" s="78"/>
      <c r="C101" s="24"/>
      <c r="D101" s="24"/>
      <c r="E101" s="24"/>
    </row>
    <row r="102" spans="2:5" hidden="1">
      <c r="B102" s="78"/>
      <c r="C102" s="24"/>
      <c r="D102" s="24"/>
      <c r="E102" s="24"/>
    </row>
    <row r="103" spans="2:5" hidden="1">
      <c r="B103" s="78"/>
      <c r="C103" s="24"/>
      <c r="D103" s="24"/>
      <c r="E103" s="24"/>
    </row>
    <row r="104" spans="2:5" hidden="1">
      <c r="B104" s="78"/>
      <c r="C104" s="24"/>
      <c r="D104" s="24"/>
      <c r="E104" s="24"/>
    </row>
    <row r="105" spans="2:5" hidden="1">
      <c r="B105" s="78"/>
      <c r="C105" s="24"/>
      <c r="D105" s="24"/>
      <c r="E105" s="24"/>
    </row>
    <row r="106" spans="2:5" hidden="1">
      <c r="B106" s="78"/>
      <c r="C106" s="24"/>
      <c r="D106" s="24"/>
      <c r="E106" s="24"/>
    </row>
    <row r="107" spans="2:5" hidden="1">
      <c r="B107" s="78"/>
      <c r="C107" s="24"/>
      <c r="D107" s="24"/>
      <c r="E107" s="24"/>
    </row>
    <row r="108" spans="2:5" hidden="1">
      <c r="B108" s="78"/>
      <c r="C108" s="24"/>
      <c r="D108" s="24"/>
      <c r="E108" s="24"/>
    </row>
    <row r="109" spans="2:5" hidden="1">
      <c r="B109" s="78"/>
      <c r="C109" s="24"/>
      <c r="D109" s="24"/>
      <c r="E109" s="24"/>
    </row>
    <row r="110" spans="2:5" hidden="1">
      <c r="B110" s="78"/>
      <c r="C110" s="24"/>
      <c r="D110" s="24"/>
      <c r="E110" s="24"/>
    </row>
    <row r="111" spans="2:5" hidden="1">
      <c r="B111" s="78"/>
      <c r="C111" s="24"/>
      <c r="D111" s="24"/>
      <c r="E111" s="24"/>
    </row>
    <row r="112" spans="2:5" hidden="1">
      <c r="B112" s="78"/>
      <c r="C112" s="24"/>
      <c r="D112" s="24"/>
      <c r="E112" s="24"/>
    </row>
    <row r="113" spans="2:5" hidden="1">
      <c r="B113" s="78"/>
      <c r="C113" s="24"/>
      <c r="D113" s="24"/>
      <c r="E113" s="24"/>
    </row>
    <row r="114" spans="2:5" hidden="1">
      <c r="B114" s="78"/>
      <c r="C114" s="24"/>
      <c r="D114" s="24"/>
      <c r="E114" s="24"/>
    </row>
    <row r="115" spans="2:5" hidden="1">
      <c r="B115" s="78"/>
      <c r="C115" s="24"/>
      <c r="D115" s="24"/>
      <c r="E115" s="24"/>
    </row>
    <row r="116" spans="2:5" hidden="1">
      <c r="B116" s="78"/>
      <c r="C116" s="24"/>
      <c r="D116" s="24"/>
      <c r="E116" s="24"/>
    </row>
    <row r="117" spans="2:5" hidden="1">
      <c r="B117" s="78"/>
      <c r="C117" s="24"/>
      <c r="D117" s="24"/>
      <c r="E117" s="24"/>
    </row>
    <row r="118" spans="2:5" hidden="1">
      <c r="B118" s="78"/>
      <c r="C118" s="24"/>
      <c r="D118" s="24"/>
      <c r="E118" s="24"/>
    </row>
    <row r="119" spans="2:5" hidden="1">
      <c r="B119" s="78"/>
      <c r="C119" s="24"/>
      <c r="D119" s="24"/>
      <c r="E119" s="24"/>
    </row>
    <row r="120" spans="2:5" hidden="1">
      <c r="B120" s="78"/>
      <c r="C120" s="24"/>
      <c r="D120" s="24"/>
      <c r="E120" s="24"/>
    </row>
    <row r="121" spans="2:5" hidden="1">
      <c r="B121" s="78"/>
      <c r="C121" s="24"/>
      <c r="D121" s="24"/>
      <c r="E121" s="24"/>
    </row>
    <row r="122" spans="2:5" hidden="1">
      <c r="B122" s="78"/>
      <c r="C122" s="24"/>
      <c r="D122" s="24"/>
      <c r="E122" s="24"/>
    </row>
    <row r="123" spans="2:5" hidden="1">
      <c r="B123" s="78"/>
      <c r="C123" s="24"/>
      <c r="D123" s="24"/>
      <c r="E123" s="24"/>
    </row>
    <row r="124" spans="2:5" hidden="1">
      <c r="B124" s="78"/>
      <c r="C124" s="24"/>
      <c r="D124" s="24"/>
      <c r="E124" s="24"/>
    </row>
    <row r="125" spans="2:5" hidden="1">
      <c r="B125" s="78"/>
      <c r="C125" s="24"/>
      <c r="D125" s="24"/>
      <c r="E125" s="24"/>
    </row>
    <row r="126" spans="2:5" hidden="1">
      <c r="B126" s="78"/>
      <c r="C126" s="24"/>
      <c r="D126" s="24"/>
      <c r="E126" s="24"/>
    </row>
    <row r="127" spans="2:5" hidden="1">
      <c r="B127" s="78"/>
      <c r="C127" s="24"/>
      <c r="D127" s="24"/>
      <c r="E127" s="24"/>
    </row>
    <row r="128" spans="2:5" hidden="1">
      <c r="B128" s="78"/>
      <c r="C128" s="24"/>
      <c r="D128" s="24"/>
      <c r="E128" s="24"/>
    </row>
    <row r="129" spans="2:5" hidden="1">
      <c r="B129" s="78"/>
      <c r="C129" s="24"/>
      <c r="D129" s="24"/>
      <c r="E129" s="24"/>
    </row>
    <row r="130" spans="2:5" hidden="1">
      <c r="B130" s="78"/>
      <c r="C130" s="24"/>
      <c r="D130" s="24"/>
      <c r="E130" s="24"/>
    </row>
    <row r="131" spans="2:5" hidden="1">
      <c r="B131" s="78"/>
      <c r="C131" s="24"/>
      <c r="D131" s="24"/>
      <c r="E131" s="24"/>
    </row>
    <row r="132" spans="2:5" hidden="1">
      <c r="B132" s="78"/>
      <c r="C132" s="24"/>
      <c r="D132" s="24"/>
      <c r="E132" s="24"/>
    </row>
    <row r="133" spans="2:5" hidden="1">
      <c r="B133" s="78"/>
      <c r="C133" s="24"/>
      <c r="D133" s="24"/>
      <c r="E133" s="24"/>
    </row>
    <row r="134" spans="2:5" hidden="1">
      <c r="B134" s="78"/>
      <c r="C134" s="24"/>
      <c r="D134" s="24"/>
      <c r="E134" s="24"/>
    </row>
    <row r="135" spans="2:5" hidden="1">
      <c r="B135" s="78"/>
      <c r="C135" s="24"/>
      <c r="D135" s="24"/>
      <c r="E135" s="24"/>
    </row>
    <row r="136" spans="2:5" hidden="1">
      <c r="B136" s="78"/>
      <c r="C136" s="24"/>
      <c r="D136" s="24"/>
      <c r="E136" s="24"/>
    </row>
    <row r="137" spans="2:5" hidden="1">
      <c r="B137" s="78"/>
      <c r="C137" s="24"/>
      <c r="D137" s="24"/>
      <c r="E137" s="24"/>
    </row>
    <row r="138" spans="2:5" hidden="1">
      <c r="B138" s="78"/>
      <c r="C138" s="24"/>
      <c r="D138" s="24"/>
      <c r="E138" s="24"/>
    </row>
    <row r="139" spans="2:5" hidden="1">
      <c r="B139" s="78"/>
      <c r="C139" s="24"/>
      <c r="D139" s="24"/>
      <c r="E139" s="24"/>
    </row>
    <row r="140" spans="2:5" hidden="1">
      <c r="B140" s="78"/>
      <c r="C140" s="24"/>
      <c r="D140" s="24"/>
      <c r="E140" s="24"/>
    </row>
    <row r="141" spans="2:5" hidden="1">
      <c r="B141" s="78"/>
      <c r="C141" s="24"/>
      <c r="D141" s="24"/>
      <c r="E141" s="24"/>
    </row>
    <row r="142" spans="2:5" hidden="1">
      <c r="B142" s="78"/>
      <c r="C142" s="24"/>
      <c r="D142" s="24"/>
      <c r="E142" s="24"/>
    </row>
    <row r="143" spans="2:5" hidden="1">
      <c r="B143" s="78"/>
      <c r="C143" s="24"/>
      <c r="D143" s="24"/>
      <c r="E143" s="24"/>
    </row>
    <row r="144" spans="2:5" hidden="1">
      <c r="B144" s="78"/>
      <c r="C144" s="24"/>
      <c r="D144" s="24"/>
      <c r="E144" s="24"/>
    </row>
    <row r="145" spans="2:5" hidden="1">
      <c r="B145" s="78"/>
      <c r="C145" s="24"/>
      <c r="D145" s="24"/>
      <c r="E145" s="24"/>
    </row>
    <row r="146" spans="2:5" hidden="1">
      <c r="B146" s="78"/>
      <c r="C146" s="24"/>
      <c r="D146" s="24"/>
      <c r="E146" s="24"/>
    </row>
    <row r="147" spans="2:5" hidden="1">
      <c r="B147" s="78"/>
      <c r="C147" s="24"/>
      <c r="D147" s="24"/>
      <c r="E147" s="24"/>
    </row>
    <row r="148" spans="2:5" hidden="1">
      <c r="B148" s="78"/>
      <c r="C148" s="24"/>
      <c r="D148" s="24"/>
      <c r="E148" s="24"/>
    </row>
    <row r="149" spans="2:5" hidden="1">
      <c r="B149" s="78"/>
      <c r="C149" s="24"/>
      <c r="D149" s="24"/>
      <c r="E149" s="24"/>
    </row>
    <row r="150" spans="2:5" hidden="1">
      <c r="B150" s="78"/>
      <c r="C150" s="24"/>
      <c r="D150" s="24"/>
      <c r="E150" s="24"/>
    </row>
    <row r="151" spans="2:5" hidden="1">
      <c r="B151" s="78"/>
      <c r="C151" s="24"/>
      <c r="D151" s="24"/>
      <c r="E151" s="24"/>
    </row>
    <row r="152" spans="2:5" hidden="1">
      <c r="B152" s="78"/>
      <c r="C152" s="24"/>
      <c r="D152" s="24"/>
      <c r="E152" s="24"/>
    </row>
    <row r="153" spans="2:5" hidden="1">
      <c r="B153" s="78"/>
      <c r="C153" s="24"/>
      <c r="D153" s="24"/>
      <c r="E153" s="24"/>
    </row>
    <row r="154" spans="2:5" hidden="1">
      <c r="B154" s="78"/>
      <c r="C154" s="24"/>
      <c r="D154" s="24"/>
      <c r="E154" s="24"/>
    </row>
    <row r="155" spans="2:5" hidden="1">
      <c r="B155" s="78"/>
      <c r="C155" s="24"/>
      <c r="D155" s="24"/>
      <c r="E155" s="24"/>
    </row>
    <row r="156" spans="2:5" hidden="1">
      <c r="B156" s="78"/>
      <c r="C156" s="24"/>
      <c r="D156" s="24"/>
      <c r="E156" s="24"/>
    </row>
    <row r="157" spans="2:5" hidden="1">
      <c r="B157" s="78"/>
      <c r="C157" s="24"/>
      <c r="D157" s="24"/>
      <c r="E157" s="24"/>
    </row>
    <row r="158" spans="2:5" hidden="1">
      <c r="B158" s="78"/>
      <c r="C158" s="24"/>
      <c r="D158" s="24"/>
      <c r="E158" s="24"/>
    </row>
    <row r="159" spans="2:5" hidden="1">
      <c r="B159" s="78"/>
      <c r="C159" s="24"/>
      <c r="D159" s="24"/>
      <c r="E159" s="24"/>
    </row>
    <row r="160" spans="2:5" hidden="1">
      <c r="B160" s="78"/>
      <c r="C160" s="24"/>
      <c r="D160" s="24"/>
      <c r="E160" s="24"/>
    </row>
    <row r="161" spans="2:5" hidden="1">
      <c r="B161" s="78"/>
      <c r="C161" s="24"/>
      <c r="D161" s="24"/>
      <c r="E161" s="24"/>
    </row>
    <row r="162" spans="2:5" hidden="1">
      <c r="B162" s="78"/>
      <c r="C162" s="24"/>
      <c r="D162" s="24"/>
      <c r="E162" s="24"/>
    </row>
    <row r="163" spans="2:5" hidden="1">
      <c r="B163" s="78"/>
      <c r="C163" s="24"/>
      <c r="D163" s="24"/>
      <c r="E163" s="24"/>
    </row>
    <row r="164" spans="2:5" hidden="1">
      <c r="B164" s="78"/>
      <c r="C164" s="24"/>
      <c r="D164" s="24"/>
      <c r="E164" s="24"/>
    </row>
    <row r="165" spans="2:5" hidden="1">
      <c r="B165" s="78"/>
      <c r="C165" s="24"/>
      <c r="D165" s="24"/>
      <c r="E165" s="24"/>
    </row>
    <row r="166" spans="2:5" hidden="1">
      <c r="B166" s="78"/>
      <c r="C166" s="24"/>
      <c r="D166" s="24"/>
      <c r="E166" s="24"/>
    </row>
    <row r="167" spans="2:5" hidden="1">
      <c r="B167" s="78"/>
      <c r="C167" s="24"/>
      <c r="D167" s="24"/>
      <c r="E167" s="24"/>
    </row>
    <row r="168" spans="2:5" hidden="1">
      <c r="B168" s="78"/>
      <c r="C168" s="24"/>
      <c r="D168" s="24"/>
      <c r="E168" s="24"/>
    </row>
    <row r="169" spans="2:5" hidden="1">
      <c r="B169" s="78"/>
      <c r="C169" s="24"/>
      <c r="D169" s="24"/>
      <c r="E169" s="24"/>
    </row>
    <row r="170" spans="2:5" hidden="1">
      <c r="B170" s="78"/>
      <c r="C170" s="24"/>
      <c r="D170" s="24"/>
      <c r="E170" s="24"/>
    </row>
    <row r="171" spans="2:5" hidden="1">
      <c r="B171" s="78"/>
      <c r="C171" s="24"/>
      <c r="D171" s="24"/>
      <c r="E171" s="24"/>
    </row>
    <row r="172" spans="2:5" hidden="1">
      <c r="B172" s="78"/>
      <c r="C172" s="24"/>
      <c r="D172" s="24"/>
      <c r="E172" s="24"/>
    </row>
    <row r="173" spans="2:5" hidden="1">
      <c r="B173" s="78"/>
      <c r="C173" s="24"/>
      <c r="D173" s="24"/>
      <c r="E173" s="24"/>
    </row>
    <row r="174" spans="2:5" hidden="1">
      <c r="B174" s="78"/>
      <c r="C174" s="24"/>
      <c r="D174" s="24"/>
      <c r="E174" s="24"/>
    </row>
    <row r="175" spans="2:5" hidden="1">
      <c r="B175" s="78"/>
      <c r="C175" s="24"/>
      <c r="D175" s="24"/>
      <c r="E175" s="24"/>
    </row>
    <row r="176" spans="2:5" hidden="1">
      <c r="B176" s="78"/>
      <c r="C176" s="24"/>
      <c r="D176" s="24"/>
      <c r="E176" s="24"/>
    </row>
    <row r="177" spans="2:5" hidden="1">
      <c r="B177" s="78"/>
      <c r="C177" s="24"/>
      <c r="D177" s="24"/>
      <c r="E177" s="24"/>
    </row>
    <row r="178" spans="2:5" hidden="1">
      <c r="B178" s="78"/>
      <c r="C178" s="24"/>
      <c r="D178" s="24"/>
      <c r="E178" s="24"/>
    </row>
    <row r="179" spans="2:5" hidden="1">
      <c r="B179" s="78"/>
      <c r="C179" s="24"/>
      <c r="D179" s="24"/>
      <c r="E179" s="24"/>
    </row>
    <row r="180" spans="2:5" hidden="1">
      <c r="B180" s="78"/>
      <c r="C180" s="24"/>
      <c r="D180" s="24"/>
      <c r="E180" s="24"/>
    </row>
    <row r="181" spans="2:5" hidden="1">
      <c r="B181" s="78"/>
      <c r="C181" s="24"/>
      <c r="D181" s="24"/>
      <c r="E181" s="24"/>
    </row>
    <row r="182" spans="2:5" hidden="1">
      <c r="B182" s="78"/>
      <c r="C182" s="24"/>
      <c r="D182" s="24"/>
      <c r="E182" s="24"/>
    </row>
    <row r="183" spans="2:5" hidden="1">
      <c r="B183" s="78"/>
      <c r="C183" s="24"/>
      <c r="D183" s="24"/>
      <c r="E183" s="24"/>
    </row>
    <row r="184" spans="2:5" hidden="1">
      <c r="B184" s="78"/>
      <c r="C184" s="24"/>
      <c r="D184" s="24"/>
      <c r="E184" s="24"/>
    </row>
    <row r="185" spans="2:5" hidden="1">
      <c r="B185" s="78"/>
      <c r="C185" s="24"/>
      <c r="D185" s="24"/>
      <c r="E185" s="24"/>
    </row>
    <row r="186" spans="2:5" hidden="1">
      <c r="B186" s="78"/>
      <c r="C186" s="24"/>
      <c r="D186" s="24"/>
      <c r="E186" s="24"/>
    </row>
    <row r="187" spans="2:5" hidden="1">
      <c r="B187" s="78"/>
      <c r="C187" s="24"/>
      <c r="D187" s="24"/>
      <c r="E187" s="24"/>
    </row>
    <row r="188" spans="2:5" hidden="1">
      <c r="B188" s="78"/>
      <c r="C188" s="24"/>
      <c r="D188" s="24"/>
      <c r="E188" s="24"/>
    </row>
    <row r="189" spans="2:5" hidden="1">
      <c r="B189" s="78"/>
      <c r="C189" s="24"/>
      <c r="D189" s="24"/>
      <c r="E189" s="24"/>
    </row>
    <row r="190" spans="2:5" hidden="1">
      <c r="B190" s="78"/>
      <c r="C190" s="24"/>
      <c r="D190" s="24"/>
      <c r="E190" s="24"/>
    </row>
    <row r="191" spans="2:5" hidden="1">
      <c r="B191" s="78"/>
      <c r="C191" s="24"/>
      <c r="D191" s="24"/>
      <c r="E191" s="24"/>
    </row>
    <row r="192" spans="2:5" hidden="1">
      <c r="B192" s="78"/>
      <c r="C192" s="24"/>
      <c r="D192" s="24"/>
      <c r="E192" s="24"/>
    </row>
    <row r="193" spans="2:5" hidden="1">
      <c r="B193" s="78"/>
      <c r="C193" s="24"/>
      <c r="D193" s="24"/>
      <c r="E193" s="24"/>
    </row>
    <row r="194" spans="2:5" hidden="1">
      <c r="B194" s="78"/>
      <c r="C194" s="24"/>
      <c r="D194" s="24"/>
      <c r="E194" s="24"/>
    </row>
    <row r="195" spans="2:5" hidden="1">
      <c r="B195" s="78"/>
      <c r="C195" s="24"/>
      <c r="D195" s="24"/>
      <c r="E195" s="24"/>
    </row>
    <row r="196" spans="2:5" hidden="1">
      <c r="B196" s="78"/>
      <c r="C196" s="24"/>
      <c r="D196" s="24"/>
      <c r="E196" s="24"/>
    </row>
    <row r="197" spans="2:5" hidden="1">
      <c r="B197" s="78"/>
      <c r="C197" s="24"/>
      <c r="D197" s="24"/>
      <c r="E197" s="24"/>
    </row>
    <row r="198" spans="2:5" hidden="1">
      <c r="B198" s="78"/>
      <c r="C198" s="24"/>
      <c r="D198" s="24"/>
      <c r="E198" s="24"/>
    </row>
    <row r="199" spans="2:5" hidden="1">
      <c r="B199" s="78"/>
      <c r="C199" s="24"/>
      <c r="D199" s="24"/>
      <c r="E199" s="24"/>
    </row>
    <row r="200" spans="2:5" hidden="1">
      <c r="B200" s="78"/>
      <c r="C200" s="24"/>
      <c r="D200" s="24"/>
      <c r="E200" s="24"/>
    </row>
    <row r="201" spans="2:5" hidden="1">
      <c r="B201" s="78"/>
      <c r="C201" s="24"/>
      <c r="D201" s="24"/>
      <c r="E201" s="24"/>
    </row>
    <row r="202" spans="2:5" hidden="1">
      <c r="B202" s="78"/>
      <c r="C202" s="24"/>
      <c r="D202" s="24"/>
      <c r="E202" s="24"/>
    </row>
    <row r="203" spans="2:5" hidden="1">
      <c r="B203" s="78"/>
      <c r="C203" s="24"/>
      <c r="D203" s="24"/>
      <c r="E203" s="24"/>
    </row>
    <row r="204" spans="2:5" hidden="1">
      <c r="B204" s="78"/>
      <c r="C204" s="24"/>
      <c r="D204" s="24"/>
      <c r="E204" s="24"/>
    </row>
    <row r="205" spans="2:5" hidden="1">
      <c r="B205" s="78"/>
      <c r="C205" s="24"/>
      <c r="D205" s="24"/>
      <c r="E205" s="24"/>
    </row>
    <row r="206" spans="2:5" hidden="1">
      <c r="B206" s="78"/>
      <c r="C206" s="24"/>
      <c r="D206" s="24"/>
      <c r="E206" s="24"/>
    </row>
    <row r="207" spans="2:5" hidden="1">
      <c r="B207" s="78"/>
      <c r="C207" s="24"/>
      <c r="D207" s="24"/>
      <c r="E207" s="24"/>
    </row>
    <row r="208" spans="2:5" hidden="1">
      <c r="B208" s="78"/>
      <c r="C208" s="24"/>
      <c r="D208" s="24"/>
      <c r="E208" s="24"/>
    </row>
    <row r="209" spans="2:5" hidden="1">
      <c r="B209" s="78"/>
      <c r="C209" s="24"/>
      <c r="D209" s="24"/>
      <c r="E209" s="24"/>
    </row>
    <row r="210" spans="2:5" hidden="1">
      <c r="B210" s="78"/>
      <c r="C210" s="24"/>
      <c r="D210" s="24"/>
      <c r="E210" s="24"/>
    </row>
    <row r="211" spans="2:5" hidden="1">
      <c r="B211" s="78"/>
      <c r="C211" s="24"/>
      <c r="D211" s="24"/>
      <c r="E211" s="24"/>
    </row>
    <row r="212" spans="2:5" hidden="1">
      <c r="B212" s="78"/>
      <c r="C212" s="24"/>
      <c r="D212" s="24"/>
      <c r="E212" s="24"/>
    </row>
    <row r="213" spans="2:5" hidden="1">
      <c r="B213" s="78"/>
      <c r="C213" s="24"/>
      <c r="D213" s="24"/>
      <c r="E213" s="24"/>
    </row>
    <row r="214" spans="2:5" hidden="1">
      <c r="B214" s="78"/>
      <c r="C214" s="24"/>
      <c r="D214" s="24"/>
      <c r="E214" s="24"/>
    </row>
    <row r="215" spans="2:5" hidden="1">
      <c r="B215" s="78"/>
      <c r="C215" s="24"/>
      <c r="D215" s="24"/>
      <c r="E215" s="24"/>
    </row>
    <row r="216" spans="2:5" hidden="1">
      <c r="B216" s="78"/>
      <c r="C216" s="24"/>
      <c r="D216" s="24"/>
      <c r="E216" s="24"/>
    </row>
    <row r="217" spans="2:5" hidden="1">
      <c r="B217" s="78"/>
      <c r="C217" s="24"/>
      <c r="D217" s="24"/>
      <c r="E217" s="24"/>
    </row>
    <row r="218" spans="2:5" hidden="1">
      <c r="B218" s="78"/>
      <c r="C218" s="24"/>
      <c r="D218" s="24"/>
      <c r="E218" s="24"/>
    </row>
    <row r="219" spans="2:5" hidden="1">
      <c r="B219" s="78"/>
      <c r="C219" s="24"/>
      <c r="D219" s="24"/>
      <c r="E219" s="24"/>
    </row>
    <row r="220" spans="2:5" hidden="1">
      <c r="B220" s="78"/>
      <c r="C220" s="24"/>
      <c r="D220" s="24"/>
      <c r="E220" s="24"/>
    </row>
    <row r="221" spans="2:5" hidden="1">
      <c r="B221" s="78"/>
      <c r="C221" s="24"/>
      <c r="D221" s="24"/>
      <c r="E221" s="24"/>
    </row>
    <row r="222" spans="2:5" hidden="1">
      <c r="B222" s="78"/>
      <c r="C222" s="24"/>
      <c r="D222" s="24"/>
      <c r="E222" s="24"/>
    </row>
    <row r="223" spans="2:5" hidden="1">
      <c r="B223" s="78"/>
      <c r="C223" s="24"/>
      <c r="D223" s="24"/>
      <c r="E223" s="24"/>
    </row>
    <row r="224" spans="2:5" hidden="1">
      <c r="B224" s="78"/>
      <c r="C224" s="24"/>
      <c r="D224" s="24"/>
      <c r="E224" s="24"/>
    </row>
    <row r="225" spans="2:5" hidden="1">
      <c r="B225" s="78"/>
      <c r="C225" s="24"/>
      <c r="D225" s="24"/>
      <c r="E225" s="24"/>
    </row>
    <row r="226" spans="2:5" hidden="1">
      <c r="B226" s="78"/>
      <c r="C226" s="24"/>
      <c r="D226" s="24"/>
      <c r="E226" s="24"/>
    </row>
    <row r="227" spans="2:5" hidden="1">
      <c r="B227" s="78"/>
      <c r="C227" s="24"/>
      <c r="D227" s="24"/>
      <c r="E227" s="24"/>
    </row>
    <row r="228" spans="2:5" hidden="1">
      <c r="B228" s="78"/>
      <c r="C228" s="24"/>
      <c r="D228" s="24"/>
      <c r="E228" s="24"/>
    </row>
    <row r="229" spans="2:5" hidden="1">
      <c r="B229" s="78"/>
      <c r="C229" s="24"/>
      <c r="D229" s="24"/>
      <c r="E229" s="24"/>
    </row>
    <row r="230" spans="2:5" hidden="1">
      <c r="B230" s="78"/>
      <c r="C230" s="24"/>
      <c r="D230" s="24"/>
      <c r="E230" s="24"/>
    </row>
    <row r="231" spans="2:5" hidden="1">
      <c r="B231" s="78"/>
      <c r="C231" s="24"/>
      <c r="D231" s="24"/>
      <c r="E231" s="24"/>
    </row>
    <row r="232" spans="2:5" hidden="1">
      <c r="B232" s="78"/>
      <c r="C232" s="24"/>
      <c r="D232" s="24"/>
      <c r="E232" s="24"/>
    </row>
    <row r="233" spans="2:5" hidden="1">
      <c r="B233" s="78"/>
      <c r="C233" s="24"/>
      <c r="D233" s="24"/>
      <c r="E233" s="24"/>
    </row>
    <row r="234" spans="2:5" hidden="1">
      <c r="B234" s="78"/>
      <c r="C234" s="24"/>
      <c r="D234" s="24"/>
      <c r="E234" s="24"/>
    </row>
    <row r="235" spans="2:5" hidden="1">
      <c r="B235" s="78"/>
      <c r="C235" s="24"/>
      <c r="D235" s="24"/>
      <c r="E235" s="24"/>
    </row>
    <row r="236" spans="2:5" hidden="1">
      <c r="B236" s="78"/>
      <c r="C236" s="24"/>
      <c r="D236" s="24"/>
      <c r="E236" s="24"/>
    </row>
    <row r="237" spans="2:5" hidden="1">
      <c r="B237" s="78"/>
      <c r="C237" s="24"/>
      <c r="D237" s="24"/>
      <c r="E237" s="24"/>
    </row>
    <row r="238" spans="2:5" hidden="1">
      <c r="B238" s="78"/>
      <c r="C238" s="24"/>
      <c r="D238" s="24"/>
      <c r="E238" s="24"/>
    </row>
    <row r="239" spans="2:5" hidden="1">
      <c r="B239" s="78"/>
      <c r="C239" s="24"/>
      <c r="D239" s="24"/>
      <c r="E239" s="24"/>
    </row>
    <row r="240" spans="2:5" hidden="1">
      <c r="B240" s="78"/>
      <c r="C240" s="24"/>
      <c r="D240" s="24"/>
      <c r="E240" s="24"/>
    </row>
    <row r="241" spans="2:5" hidden="1">
      <c r="B241" s="78"/>
      <c r="C241" s="24"/>
      <c r="D241" s="24"/>
      <c r="E241" s="24"/>
    </row>
    <row r="242" spans="2:5" hidden="1">
      <c r="B242" s="78"/>
      <c r="C242" s="24"/>
      <c r="D242" s="24"/>
      <c r="E242" s="24"/>
    </row>
    <row r="243" spans="2:5" hidden="1">
      <c r="B243" s="78"/>
      <c r="C243" s="24"/>
      <c r="D243" s="24"/>
      <c r="E243" s="24"/>
    </row>
    <row r="244" spans="2:5" hidden="1">
      <c r="B244" s="78"/>
      <c r="C244" s="24"/>
      <c r="D244" s="24"/>
      <c r="E244" s="24"/>
    </row>
    <row r="245" spans="2:5" hidden="1">
      <c r="B245" s="78"/>
      <c r="C245" s="24"/>
      <c r="D245" s="24"/>
      <c r="E245" s="24"/>
    </row>
    <row r="246" spans="2:5" hidden="1">
      <c r="B246" s="78"/>
      <c r="C246" s="24"/>
      <c r="D246" s="24"/>
      <c r="E246" s="24"/>
    </row>
    <row r="247" spans="2:5" hidden="1">
      <c r="B247" s="78"/>
      <c r="C247" s="24"/>
      <c r="D247" s="24"/>
      <c r="E247" s="24"/>
    </row>
    <row r="248" spans="2:5" hidden="1">
      <c r="B248" s="78"/>
      <c r="C248" s="24"/>
      <c r="D248" s="24"/>
      <c r="E248" s="24"/>
    </row>
    <row r="249" spans="2:5" hidden="1">
      <c r="B249" s="78"/>
      <c r="C249" s="24"/>
      <c r="D249" s="24"/>
      <c r="E249" s="24"/>
    </row>
    <row r="250" spans="2:5" hidden="1">
      <c r="B250" s="78"/>
      <c r="C250" s="24"/>
      <c r="D250" s="24"/>
      <c r="E250" s="24"/>
    </row>
    <row r="251" spans="2:5" hidden="1">
      <c r="B251" s="78"/>
      <c r="C251" s="24"/>
      <c r="D251" s="24"/>
      <c r="E251" s="24"/>
    </row>
    <row r="252" spans="2:5" hidden="1">
      <c r="B252" s="78"/>
      <c r="C252" s="24"/>
      <c r="D252" s="24"/>
      <c r="E252" s="24"/>
    </row>
    <row r="253" spans="2:5" hidden="1">
      <c r="B253" s="78"/>
      <c r="C253" s="24"/>
      <c r="D253" s="24"/>
      <c r="E253" s="24"/>
    </row>
    <row r="254" spans="2:5" hidden="1">
      <c r="B254" s="78"/>
      <c r="C254" s="24"/>
      <c r="D254" s="24"/>
      <c r="E254" s="24"/>
    </row>
    <row r="255" spans="2:5" hidden="1">
      <c r="B255" s="78"/>
      <c r="C255" s="24"/>
      <c r="D255" s="24"/>
      <c r="E255" s="24"/>
    </row>
    <row r="256" spans="2:5" hidden="1">
      <c r="B256" s="78"/>
      <c r="C256" s="24"/>
      <c r="D256" s="24"/>
      <c r="E256" s="24"/>
    </row>
    <row r="257" spans="2:5" hidden="1">
      <c r="B257" s="78"/>
      <c r="C257" s="24"/>
      <c r="D257" s="24"/>
      <c r="E257" s="24"/>
    </row>
    <row r="258" spans="2:5" hidden="1">
      <c r="B258" s="78"/>
      <c r="C258" s="24"/>
      <c r="D258" s="24"/>
      <c r="E258" s="24"/>
    </row>
    <row r="259" spans="2:5" hidden="1">
      <c r="B259" s="78"/>
      <c r="C259" s="24"/>
      <c r="D259" s="24"/>
      <c r="E259" s="24"/>
    </row>
    <row r="260" spans="2:5" hidden="1">
      <c r="B260" s="78"/>
      <c r="C260" s="24"/>
      <c r="D260" s="24"/>
      <c r="E260" s="24"/>
    </row>
    <row r="261" spans="2:5" hidden="1">
      <c r="B261" s="78"/>
      <c r="C261" s="24"/>
      <c r="D261" s="24"/>
      <c r="E261" s="24"/>
    </row>
    <row r="262" spans="2:5" hidden="1">
      <c r="B262" s="78"/>
      <c r="C262" s="24"/>
      <c r="D262" s="24"/>
      <c r="E262" s="24"/>
    </row>
    <row r="263" spans="2:5" hidden="1">
      <c r="B263" s="78"/>
      <c r="C263" s="24"/>
      <c r="D263" s="24"/>
      <c r="E263" s="24"/>
    </row>
    <row r="264" spans="2:5" hidden="1">
      <c r="B264" s="78"/>
      <c r="C264" s="24"/>
      <c r="D264" s="24"/>
      <c r="E264" s="24"/>
    </row>
    <row r="265" spans="2:5" hidden="1">
      <c r="B265" s="78"/>
      <c r="C265" s="24"/>
      <c r="D265" s="24"/>
      <c r="E265" s="24"/>
    </row>
    <row r="266" spans="2:5" hidden="1">
      <c r="B266" s="78"/>
      <c r="C266" s="24"/>
      <c r="D266" s="24"/>
      <c r="E266" s="24"/>
    </row>
    <row r="267" spans="2:5" hidden="1">
      <c r="B267" s="78"/>
      <c r="C267" s="24"/>
      <c r="D267" s="24"/>
      <c r="E267" s="24"/>
    </row>
    <row r="268" spans="2:5" hidden="1">
      <c r="B268" s="78"/>
      <c r="C268" s="24"/>
      <c r="D268" s="24"/>
      <c r="E268" s="24"/>
    </row>
    <row r="269" spans="2:5" hidden="1">
      <c r="B269" s="78"/>
      <c r="C269" s="24"/>
      <c r="D269" s="24"/>
      <c r="E269" s="24"/>
    </row>
    <row r="270" spans="2:5" hidden="1">
      <c r="B270" s="78"/>
      <c r="C270" s="24"/>
      <c r="D270" s="24"/>
      <c r="E270" s="24"/>
    </row>
    <row r="271" spans="2:5" hidden="1">
      <c r="B271" s="78"/>
      <c r="C271" s="24"/>
      <c r="D271" s="24"/>
      <c r="E271" s="24"/>
    </row>
    <row r="272" spans="2:5" hidden="1">
      <c r="B272" s="78"/>
      <c r="C272" s="24"/>
      <c r="D272" s="24"/>
      <c r="E272" s="24"/>
    </row>
    <row r="273" spans="2:5" hidden="1">
      <c r="B273" s="78"/>
      <c r="C273" s="24"/>
      <c r="D273" s="24"/>
      <c r="E273" s="24"/>
    </row>
    <row r="274" spans="2:5" hidden="1">
      <c r="B274" s="78"/>
      <c r="C274" s="24"/>
      <c r="D274" s="24"/>
      <c r="E274" s="24"/>
    </row>
    <row r="275" spans="2:5" hidden="1">
      <c r="B275" s="78"/>
      <c r="C275" s="24"/>
      <c r="D275" s="24"/>
      <c r="E275" s="24"/>
    </row>
    <row r="276" spans="2:5" hidden="1">
      <c r="B276" s="78"/>
      <c r="C276" s="24"/>
      <c r="D276" s="24"/>
      <c r="E276" s="24"/>
    </row>
    <row r="277" spans="2:5" hidden="1">
      <c r="B277" s="78"/>
      <c r="C277" s="24"/>
      <c r="D277" s="24"/>
      <c r="E277" s="24"/>
    </row>
    <row r="278" spans="2:5" hidden="1">
      <c r="B278" s="78"/>
      <c r="C278" s="24"/>
      <c r="D278" s="24"/>
      <c r="E278" s="24"/>
    </row>
    <row r="279" spans="2:5" hidden="1">
      <c r="B279" s="78"/>
      <c r="C279" s="24"/>
      <c r="D279" s="24"/>
      <c r="E279" s="24"/>
    </row>
    <row r="280" spans="2:5" hidden="1">
      <c r="B280" s="78"/>
      <c r="C280" s="24"/>
      <c r="D280" s="24"/>
      <c r="E280" s="24"/>
    </row>
    <row r="281" spans="2:5" hidden="1">
      <c r="B281" s="78"/>
      <c r="C281" s="24"/>
      <c r="D281" s="24"/>
      <c r="E281" s="24"/>
    </row>
    <row r="282" spans="2:5" hidden="1">
      <c r="B282" s="78"/>
      <c r="C282" s="24"/>
      <c r="D282" s="24"/>
      <c r="E282" s="24"/>
    </row>
    <row r="283" spans="2:5" hidden="1">
      <c r="B283" s="78"/>
      <c r="C283" s="24"/>
      <c r="D283" s="24"/>
      <c r="E283" s="24"/>
    </row>
    <row r="284" spans="2:5" hidden="1">
      <c r="B284" s="78"/>
      <c r="C284" s="24"/>
      <c r="D284" s="24"/>
      <c r="E284" s="24"/>
    </row>
    <row r="285" spans="2:5" hidden="1">
      <c r="B285" s="78"/>
      <c r="C285" s="24"/>
      <c r="D285" s="24"/>
      <c r="E285" s="24"/>
    </row>
    <row r="286" spans="2:5" hidden="1">
      <c r="B286" s="78"/>
      <c r="C286" s="24"/>
      <c r="D286" s="24"/>
      <c r="E286" s="24"/>
    </row>
    <row r="287" spans="2:5" hidden="1">
      <c r="B287" s="78"/>
      <c r="C287" s="24"/>
      <c r="D287" s="24"/>
      <c r="E287" s="24"/>
    </row>
    <row r="288" spans="2:5" hidden="1">
      <c r="B288" s="78"/>
      <c r="C288" s="24"/>
      <c r="D288" s="24"/>
      <c r="E288" s="24"/>
    </row>
    <row r="289" spans="2:5" hidden="1">
      <c r="B289" s="78"/>
      <c r="C289" s="24"/>
      <c r="D289" s="24"/>
      <c r="E289" s="24"/>
    </row>
    <row r="290" spans="2:5" hidden="1">
      <c r="B290" s="78"/>
      <c r="C290" s="24"/>
      <c r="D290" s="24"/>
      <c r="E290" s="24"/>
    </row>
    <row r="291" spans="2:5" hidden="1">
      <c r="B291" s="78"/>
      <c r="C291" s="24"/>
      <c r="D291" s="24"/>
      <c r="E291" s="24"/>
    </row>
    <row r="292" spans="2:5" hidden="1">
      <c r="B292" s="78"/>
      <c r="C292" s="24"/>
      <c r="D292" s="24"/>
      <c r="E292" s="24"/>
    </row>
    <row r="293" spans="2:5" hidden="1">
      <c r="B293" s="78"/>
      <c r="C293" s="24"/>
      <c r="D293" s="24"/>
      <c r="E293" s="24"/>
    </row>
    <row r="294" spans="2:5" hidden="1">
      <c r="B294" s="78"/>
      <c r="C294" s="24"/>
      <c r="D294" s="24"/>
      <c r="E294" s="24"/>
    </row>
    <row r="295" spans="2:5" hidden="1">
      <c r="B295" s="78"/>
      <c r="C295" s="24"/>
      <c r="D295" s="24"/>
      <c r="E295" s="24"/>
    </row>
    <row r="296" spans="2:5" hidden="1">
      <c r="B296" s="78"/>
      <c r="C296" s="24"/>
      <c r="D296" s="24"/>
      <c r="E296" s="24"/>
    </row>
    <row r="297" spans="2:5" hidden="1">
      <c r="B297" s="78"/>
      <c r="C297" s="24"/>
      <c r="D297" s="24"/>
      <c r="E297" s="24"/>
    </row>
    <row r="298" spans="2:5" hidden="1">
      <c r="B298" s="78"/>
      <c r="C298" s="24"/>
      <c r="D298" s="24"/>
      <c r="E298" s="24"/>
    </row>
    <row r="299" spans="2:5" hidden="1">
      <c r="B299" s="78"/>
      <c r="C299" s="24"/>
      <c r="D299" s="24"/>
      <c r="E299" s="24"/>
    </row>
    <row r="300" spans="2:5" hidden="1">
      <c r="B300" s="78"/>
      <c r="C300" s="24"/>
      <c r="D300" s="24"/>
      <c r="E300" s="24"/>
    </row>
    <row r="301" spans="2:5" hidden="1">
      <c r="B301" s="78"/>
      <c r="C301" s="24"/>
      <c r="D301" s="24"/>
      <c r="E301" s="24"/>
    </row>
    <row r="302" spans="2:5" hidden="1">
      <c r="B302" s="78"/>
      <c r="C302" s="24"/>
      <c r="D302" s="24"/>
      <c r="E302" s="24"/>
    </row>
    <row r="303" spans="2:5" hidden="1">
      <c r="B303" s="78"/>
      <c r="C303" s="24"/>
      <c r="D303" s="24"/>
      <c r="E303" s="24"/>
    </row>
    <row r="304" spans="2:5" hidden="1">
      <c r="B304" s="78"/>
      <c r="C304" s="24"/>
      <c r="D304" s="24"/>
      <c r="E304" s="24"/>
    </row>
    <row r="305" spans="2:5" hidden="1">
      <c r="B305" s="78"/>
      <c r="C305" s="24"/>
      <c r="D305" s="24"/>
      <c r="E305" s="24"/>
    </row>
    <row r="306" spans="2:5" hidden="1">
      <c r="B306" s="78"/>
      <c r="C306" s="24"/>
      <c r="D306" s="24"/>
      <c r="E306" s="24"/>
    </row>
    <row r="307" spans="2:5" hidden="1">
      <c r="B307" s="78"/>
      <c r="C307" s="24"/>
      <c r="D307" s="24"/>
      <c r="E307" s="24"/>
    </row>
    <row r="308" spans="2:5" hidden="1">
      <c r="B308" s="78"/>
      <c r="C308" s="24"/>
      <c r="D308" s="24"/>
      <c r="E308" s="24"/>
    </row>
    <row r="309" spans="2:5" hidden="1">
      <c r="B309" s="78"/>
      <c r="C309" s="24"/>
      <c r="D309" s="24"/>
      <c r="E309" s="24"/>
    </row>
    <row r="310" spans="2:5" hidden="1">
      <c r="B310" s="78"/>
      <c r="C310" s="24"/>
      <c r="D310" s="24"/>
      <c r="E310" s="24"/>
    </row>
    <row r="311" spans="2:5" hidden="1">
      <c r="B311" s="78"/>
      <c r="C311" s="24"/>
      <c r="D311" s="24"/>
      <c r="E311" s="24"/>
    </row>
    <row r="312" spans="2:5" hidden="1">
      <c r="B312" s="78"/>
      <c r="C312" s="24"/>
      <c r="D312" s="24"/>
      <c r="E312" s="24"/>
    </row>
    <row r="313" spans="2:5" hidden="1">
      <c r="B313" s="78"/>
      <c r="C313" s="24"/>
      <c r="D313" s="24"/>
      <c r="E313" s="24"/>
    </row>
    <row r="314" spans="2:5" hidden="1">
      <c r="B314" s="78"/>
      <c r="C314" s="24"/>
      <c r="D314" s="24"/>
      <c r="E314" s="24"/>
    </row>
    <row r="315" spans="2:5" hidden="1">
      <c r="B315" s="78"/>
      <c r="C315" s="24"/>
      <c r="D315" s="24"/>
      <c r="E315" s="24"/>
    </row>
    <row r="316" spans="2:5" hidden="1">
      <c r="B316" s="78"/>
      <c r="C316" s="24"/>
      <c r="D316" s="24"/>
      <c r="E316" s="24"/>
    </row>
    <row r="317" spans="2:5" hidden="1">
      <c r="B317" s="78"/>
      <c r="C317" s="24"/>
      <c r="D317" s="24"/>
      <c r="E317" s="24"/>
    </row>
    <row r="318" spans="2:5" hidden="1">
      <c r="B318" s="78"/>
      <c r="C318" s="24"/>
      <c r="D318" s="24"/>
      <c r="E318" s="24"/>
    </row>
    <row r="319" spans="2:5" hidden="1">
      <c r="B319" s="78"/>
      <c r="C319" s="24"/>
      <c r="D319" s="24"/>
      <c r="E319" s="24"/>
    </row>
    <row r="320" spans="2:5" hidden="1">
      <c r="B320" s="78"/>
      <c r="C320" s="24"/>
      <c r="D320" s="24"/>
      <c r="E320" s="24"/>
    </row>
    <row r="321" spans="2:5" hidden="1">
      <c r="B321" s="78"/>
      <c r="C321" s="24"/>
      <c r="D321" s="24"/>
      <c r="E321" s="24"/>
    </row>
    <row r="322" spans="2:5" hidden="1">
      <c r="B322" s="78"/>
      <c r="C322" s="24"/>
      <c r="D322" s="24"/>
      <c r="E322" s="24"/>
    </row>
    <row r="323" spans="2:5" hidden="1">
      <c r="B323" s="78"/>
      <c r="C323" s="24"/>
      <c r="D323" s="24"/>
      <c r="E323" s="24"/>
    </row>
    <row r="324" spans="2:5" hidden="1">
      <c r="B324" s="78"/>
      <c r="C324" s="24"/>
      <c r="D324" s="24"/>
      <c r="E324" s="24"/>
    </row>
    <row r="325" spans="2:5" hidden="1">
      <c r="B325" s="78"/>
      <c r="C325" s="24"/>
      <c r="D325" s="24"/>
      <c r="E325" s="24"/>
    </row>
    <row r="326" spans="2:5" hidden="1">
      <c r="B326" s="78"/>
      <c r="C326" s="24"/>
      <c r="D326" s="24"/>
      <c r="E326" s="24"/>
    </row>
    <row r="327" spans="2:5" hidden="1">
      <c r="B327" s="78"/>
      <c r="C327" s="24"/>
      <c r="D327" s="24"/>
      <c r="E327" s="24"/>
    </row>
    <row r="328" spans="2:5" hidden="1">
      <c r="B328" s="78"/>
      <c r="C328" s="24"/>
      <c r="D328" s="24"/>
      <c r="E328" s="24"/>
    </row>
    <row r="329" spans="2:5" hidden="1">
      <c r="B329" s="78"/>
      <c r="C329" s="24"/>
      <c r="D329" s="24"/>
      <c r="E329" s="24"/>
    </row>
    <row r="330" spans="2:5" hidden="1">
      <c r="B330" s="78"/>
      <c r="C330" s="24"/>
      <c r="D330" s="24"/>
      <c r="E330" s="24"/>
    </row>
    <row r="331" spans="2:5" hidden="1">
      <c r="B331" s="78"/>
      <c r="C331" s="24"/>
      <c r="D331" s="24"/>
      <c r="E331" s="24"/>
    </row>
    <row r="332" spans="2:5" hidden="1">
      <c r="B332" s="78"/>
      <c r="C332" s="24"/>
      <c r="D332" s="24"/>
      <c r="E332" s="24"/>
    </row>
    <row r="333" spans="2:5" hidden="1">
      <c r="B333" s="78"/>
      <c r="C333" s="24"/>
      <c r="D333" s="24"/>
      <c r="E333" s="24"/>
    </row>
    <row r="334" spans="2:5" hidden="1">
      <c r="B334" s="78"/>
      <c r="C334" s="24"/>
      <c r="D334" s="24"/>
      <c r="E334" s="24"/>
    </row>
    <row r="335" spans="2:5" hidden="1">
      <c r="B335" s="78"/>
      <c r="C335" s="24"/>
      <c r="D335" s="24"/>
      <c r="E335" s="24"/>
    </row>
    <row r="336" spans="2:5" hidden="1">
      <c r="B336" s="78"/>
      <c r="C336" s="24"/>
      <c r="D336" s="24"/>
      <c r="E336" s="24"/>
    </row>
    <row r="337" spans="2:5" hidden="1">
      <c r="B337" s="78"/>
      <c r="C337" s="24"/>
      <c r="D337" s="24"/>
      <c r="E337" s="24"/>
    </row>
    <row r="338" spans="2:5" hidden="1">
      <c r="B338" s="78"/>
      <c r="C338" s="24"/>
      <c r="D338" s="24"/>
      <c r="E338" s="24"/>
    </row>
    <row r="339" spans="2:5" hidden="1">
      <c r="B339" s="78"/>
      <c r="C339" s="24"/>
      <c r="D339" s="24"/>
      <c r="E339" s="24"/>
    </row>
    <row r="340" spans="2:5" hidden="1">
      <c r="B340" s="78"/>
      <c r="C340" s="24"/>
      <c r="D340" s="24"/>
      <c r="E340" s="24"/>
    </row>
    <row r="341" spans="2:5" hidden="1">
      <c r="B341" s="78"/>
      <c r="C341" s="24"/>
      <c r="D341" s="24"/>
      <c r="E341" s="24"/>
    </row>
    <row r="342" spans="2:5" hidden="1">
      <c r="B342" s="78"/>
      <c r="C342" s="24"/>
      <c r="D342" s="24"/>
      <c r="E342" s="24"/>
    </row>
    <row r="343" spans="2:5" hidden="1">
      <c r="B343" s="78"/>
      <c r="C343" s="24"/>
      <c r="D343" s="24"/>
      <c r="E343" s="24"/>
    </row>
    <row r="344" spans="2:5" hidden="1">
      <c r="B344" s="78"/>
      <c r="C344" s="24"/>
      <c r="D344" s="24"/>
      <c r="E344" s="24"/>
    </row>
    <row r="345" spans="2:5" hidden="1">
      <c r="B345" s="78"/>
      <c r="C345" s="24"/>
      <c r="D345" s="24"/>
      <c r="E345" s="24"/>
    </row>
    <row r="346" spans="2:5" hidden="1">
      <c r="B346" s="78"/>
      <c r="C346" s="24"/>
      <c r="D346" s="24"/>
      <c r="E346" s="24"/>
    </row>
    <row r="347" spans="2:5" hidden="1">
      <c r="B347" s="78"/>
      <c r="C347" s="24"/>
      <c r="D347" s="24"/>
      <c r="E347" s="24"/>
    </row>
    <row r="348" spans="2:5" hidden="1">
      <c r="B348" s="78"/>
      <c r="C348" s="24"/>
      <c r="D348" s="24"/>
      <c r="E348" s="24"/>
    </row>
    <row r="349" spans="2:5" hidden="1">
      <c r="B349" s="78"/>
      <c r="C349" s="24"/>
      <c r="D349" s="24"/>
      <c r="E349" s="24"/>
    </row>
    <row r="350" spans="2:5" hidden="1">
      <c r="B350" s="78"/>
      <c r="C350" s="24"/>
      <c r="D350" s="24"/>
      <c r="E350" s="24"/>
    </row>
    <row r="351" spans="2:5" hidden="1">
      <c r="B351" s="78"/>
      <c r="C351" s="24"/>
      <c r="D351" s="24"/>
      <c r="E351" s="24"/>
    </row>
    <row r="352" spans="2:5" hidden="1">
      <c r="B352" s="78"/>
      <c r="C352" s="24"/>
      <c r="D352" s="24"/>
      <c r="E352" s="24"/>
    </row>
    <row r="353" spans="2:5" hidden="1">
      <c r="B353" s="78"/>
      <c r="C353" s="24"/>
      <c r="D353" s="24"/>
      <c r="E353" s="24"/>
    </row>
    <row r="354" spans="2:5" hidden="1">
      <c r="B354" s="78"/>
      <c r="C354" s="24"/>
      <c r="D354" s="24"/>
      <c r="E354" s="24"/>
    </row>
    <row r="355" spans="2:5" hidden="1">
      <c r="B355" s="78"/>
      <c r="C355" s="24"/>
      <c r="D355" s="24"/>
      <c r="E355" s="24"/>
    </row>
    <row r="356" spans="2:5" hidden="1">
      <c r="B356" s="78"/>
      <c r="C356" s="24"/>
      <c r="D356" s="24"/>
      <c r="E356" s="24"/>
    </row>
    <row r="357" spans="2:5" hidden="1">
      <c r="B357" s="78"/>
      <c r="C357" s="24"/>
      <c r="D357" s="24"/>
      <c r="E357" s="24"/>
    </row>
    <row r="358" spans="2:5" hidden="1">
      <c r="B358" s="78"/>
      <c r="C358" s="24"/>
      <c r="D358" s="24"/>
      <c r="E358" s="24"/>
    </row>
    <row r="359" spans="2:5" hidden="1">
      <c r="B359" s="78"/>
      <c r="C359" s="24"/>
      <c r="D359" s="24"/>
      <c r="E359" s="24"/>
    </row>
    <row r="360" spans="2:5" hidden="1">
      <c r="B360" s="78"/>
      <c r="C360" s="24"/>
      <c r="D360" s="24"/>
      <c r="E360" s="24"/>
    </row>
    <row r="361" spans="2:5" hidden="1">
      <c r="B361" s="78"/>
      <c r="C361" s="24"/>
      <c r="D361" s="24"/>
      <c r="E361" s="24"/>
    </row>
    <row r="362" spans="2:5" hidden="1">
      <c r="B362" s="78"/>
      <c r="C362" s="24"/>
      <c r="D362" s="24"/>
      <c r="E362" s="24"/>
    </row>
    <row r="363" spans="2:5" hidden="1">
      <c r="B363" s="78"/>
      <c r="C363" s="24"/>
      <c r="D363" s="24"/>
      <c r="E363" s="24"/>
    </row>
    <row r="364" spans="2:5" hidden="1">
      <c r="B364" s="78"/>
      <c r="C364" s="24"/>
      <c r="D364" s="24"/>
      <c r="E364" s="24"/>
    </row>
    <row r="365" spans="2:5" hidden="1">
      <c r="B365" s="78"/>
      <c r="C365" s="24"/>
      <c r="D365" s="24"/>
      <c r="E365" s="24"/>
    </row>
    <row r="366" spans="2:5" hidden="1">
      <c r="B366" s="78"/>
      <c r="C366" s="24"/>
      <c r="D366" s="24"/>
      <c r="E366" s="24"/>
    </row>
    <row r="367" spans="2:5" hidden="1">
      <c r="B367" s="78"/>
      <c r="C367" s="24"/>
      <c r="D367" s="24"/>
      <c r="E367" s="24"/>
    </row>
    <row r="368" spans="2:5" hidden="1">
      <c r="B368" s="78"/>
      <c r="C368" s="24"/>
      <c r="D368" s="24"/>
      <c r="E368" s="24"/>
    </row>
    <row r="369" spans="2:5" hidden="1">
      <c r="B369" s="78"/>
      <c r="C369" s="24"/>
      <c r="D369" s="24"/>
      <c r="E369" s="24"/>
    </row>
    <row r="370" spans="2:5" hidden="1">
      <c r="B370" s="78"/>
      <c r="C370" s="24"/>
      <c r="D370" s="24"/>
      <c r="E370" s="24"/>
    </row>
    <row r="371" spans="2:5" hidden="1">
      <c r="B371" s="78"/>
      <c r="C371" s="24"/>
      <c r="D371" s="24"/>
      <c r="E371" s="24"/>
    </row>
    <row r="372" spans="2:5" hidden="1">
      <c r="B372" s="78"/>
      <c r="C372" s="24"/>
      <c r="D372" s="24"/>
      <c r="E372" s="24"/>
    </row>
    <row r="373" spans="2:5" hidden="1">
      <c r="B373" s="78"/>
      <c r="C373" s="24"/>
      <c r="D373" s="24"/>
      <c r="E373" s="24"/>
    </row>
    <row r="374" spans="2:5" hidden="1">
      <c r="B374" s="78"/>
      <c r="C374" s="24"/>
      <c r="D374" s="24"/>
      <c r="E374" s="24"/>
    </row>
    <row r="375" spans="2:5" hidden="1">
      <c r="B375" s="78"/>
      <c r="C375" s="24"/>
      <c r="D375" s="24"/>
      <c r="E375" s="24"/>
    </row>
    <row r="376" spans="2:5" hidden="1">
      <c r="B376" s="78"/>
      <c r="C376" s="24"/>
      <c r="D376" s="24"/>
      <c r="E376" s="24"/>
    </row>
    <row r="377" spans="2:5" hidden="1">
      <c r="B377" s="78"/>
      <c r="C377" s="24"/>
      <c r="D377" s="24"/>
      <c r="E377" s="24"/>
    </row>
    <row r="378" spans="2:5" hidden="1">
      <c r="B378" s="78"/>
      <c r="C378" s="24"/>
      <c r="D378" s="24"/>
      <c r="E378" s="24"/>
    </row>
    <row r="379" spans="2:5" hidden="1">
      <c r="B379" s="78"/>
      <c r="C379" s="24"/>
      <c r="D379" s="24"/>
      <c r="E379" s="24"/>
    </row>
    <row r="380" spans="2:5" hidden="1">
      <c r="B380" s="78"/>
      <c r="C380" s="24"/>
      <c r="D380" s="24"/>
      <c r="E380" s="24"/>
    </row>
    <row r="381" spans="2:5" hidden="1">
      <c r="B381" s="78"/>
      <c r="C381" s="24"/>
      <c r="D381" s="24"/>
      <c r="E381" s="24"/>
    </row>
    <row r="382" spans="2:5" hidden="1">
      <c r="B382" s="78"/>
      <c r="C382" s="24"/>
      <c r="D382" s="24"/>
      <c r="E382" s="24"/>
    </row>
    <row r="383" spans="2:5" hidden="1">
      <c r="B383" s="78"/>
      <c r="C383" s="24"/>
      <c r="D383" s="24"/>
      <c r="E383" s="24"/>
    </row>
    <row r="384" spans="2:5" hidden="1">
      <c r="B384" s="78"/>
      <c r="C384" s="24"/>
      <c r="D384" s="24"/>
      <c r="E384" s="24"/>
    </row>
    <row r="385" spans="2:5" hidden="1">
      <c r="B385" s="78"/>
      <c r="C385" s="24"/>
      <c r="D385" s="24"/>
      <c r="E385" s="24"/>
    </row>
    <row r="386" spans="2:5" hidden="1">
      <c r="B386" s="78"/>
      <c r="C386" s="24"/>
      <c r="D386" s="24"/>
      <c r="E386" s="24"/>
    </row>
    <row r="387" spans="2:5" hidden="1">
      <c r="B387" s="78"/>
      <c r="C387" s="24"/>
      <c r="D387" s="24"/>
      <c r="E387" s="24"/>
    </row>
    <row r="388" spans="2:5" hidden="1">
      <c r="B388" s="78"/>
      <c r="C388" s="24"/>
      <c r="D388" s="24"/>
      <c r="E388" s="24"/>
    </row>
    <row r="389" spans="2:5" hidden="1">
      <c r="B389" s="78"/>
      <c r="C389" s="24"/>
      <c r="D389" s="24"/>
      <c r="E389" s="24"/>
    </row>
    <row r="390" spans="2:5" hidden="1">
      <c r="B390" s="78"/>
      <c r="C390" s="24"/>
      <c r="D390" s="24"/>
      <c r="E390" s="24"/>
    </row>
    <row r="391" spans="2:5" hidden="1">
      <c r="B391" s="78"/>
      <c r="C391" s="24"/>
      <c r="D391" s="24"/>
      <c r="E391" s="24"/>
    </row>
    <row r="392" spans="2:5" hidden="1">
      <c r="B392" s="78"/>
      <c r="C392" s="24"/>
      <c r="D392" s="24"/>
      <c r="E392" s="24"/>
    </row>
    <row r="393" spans="2:5" hidden="1">
      <c r="B393" s="78"/>
      <c r="C393" s="24"/>
      <c r="D393" s="24"/>
      <c r="E393" s="24"/>
    </row>
    <row r="394" spans="2:5" hidden="1">
      <c r="B394" s="78"/>
      <c r="C394" s="24"/>
      <c r="D394" s="24"/>
      <c r="E394" s="24"/>
    </row>
    <row r="395" spans="2:5" hidden="1">
      <c r="B395" s="78"/>
      <c r="C395" s="24"/>
      <c r="D395" s="24"/>
      <c r="E395" s="24"/>
    </row>
    <row r="396" spans="2:5" hidden="1">
      <c r="B396" s="78"/>
      <c r="C396" s="24"/>
      <c r="D396" s="24"/>
      <c r="E396" s="24"/>
    </row>
    <row r="397" spans="2:5" hidden="1">
      <c r="B397" s="78"/>
      <c r="C397" s="24"/>
      <c r="D397" s="24"/>
      <c r="E397" s="24"/>
    </row>
    <row r="398" spans="2:5" hidden="1">
      <c r="B398" s="78"/>
      <c r="C398" s="24"/>
      <c r="D398" s="24"/>
      <c r="E398" s="24"/>
    </row>
    <row r="399" spans="2:5" hidden="1">
      <c r="B399" s="78"/>
      <c r="C399" s="24"/>
      <c r="D399" s="24"/>
      <c r="E399" s="24"/>
    </row>
    <row r="400" spans="2:5" hidden="1">
      <c r="B400" s="78"/>
      <c r="C400" s="24"/>
      <c r="D400" s="24"/>
      <c r="E400" s="24"/>
    </row>
    <row r="401" spans="2:5" hidden="1">
      <c r="B401" s="78"/>
      <c r="C401" s="24"/>
      <c r="D401" s="24"/>
      <c r="E401" s="24"/>
    </row>
    <row r="402" spans="2:5" hidden="1">
      <c r="B402" s="78"/>
      <c r="C402" s="24"/>
      <c r="D402" s="24"/>
      <c r="E402" s="24"/>
    </row>
    <row r="403" spans="2:5" hidden="1">
      <c r="B403" s="78"/>
      <c r="C403" s="24"/>
      <c r="D403" s="24"/>
      <c r="E403" s="24"/>
    </row>
    <row r="404" spans="2:5" hidden="1">
      <c r="B404" s="78"/>
      <c r="C404" s="24"/>
      <c r="D404" s="24"/>
      <c r="E404" s="24"/>
    </row>
    <row r="405" spans="2:5" hidden="1">
      <c r="B405" s="78"/>
      <c r="C405" s="24"/>
      <c r="D405" s="24"/>
      <c r="E405" s="24"/>
    </row>
    <row r="406" spans="2:5" hidden="1">
      <c r="B406" s="78"/>
      <c r="C406" s="24"/>
      <c r="D406" s="24"/>
      <c r="E406" s="24"/>
    </row>
    <row r="407" spans="2:5" hidden="1">
      <c r="B407" s="78"/>
      <c r="C407" s="24"/>
      <c r="D407" s="24"/>
      <c r="E407" s="24"/>
    </row>
    <row r="408" spans="2:5" hidden="1">
      <c r="B408" s="78"/>
      <c r="C408" s="24"/>
      <c r="D408" s="24"/>
      <c r="E408" s="24"/>
    </row>
    <row r="409" spans="2:5" hidden="1">
      <c r="B409" s="78"/>
      <c r="C409" s="24"/>
      <c r="D409" s="24"/>
      <c r="E409" s="24"/>
    </row>
    <row r="410" spans="2:5" hidden="1">
      <c r="B410" s="78"/>
      <c r="C410" s="24"/>
      <c r="D410" s="24"/>
      <c r="E410" s="24"/>
    </row>
    <row r="411" spans="2:5" hidden="1">
      <c r="B411" s="78"/>
      <c r="C411" s="24"/>
      <c r="D411" s="24"/>
      <c r="E411" s="24"/>
    </row>
    <row r="412" spans="2:5" hidden="1">
      <c r="B412" s="78"/>
      <c r="C412" s="24"/>
      <c r="D412" s="24"/>
      <c r="E412" s="24"/>
    </row>
    <row r="413" spans="2:5" hidden="1">
      <c r="B413" s="78"/>
      <c r="C413" s="24"/>
      <c r="D413" s="24"/>
      <c r="E413" s="24"/>
    </row>
    <row r="414" spans="2:5" hidden="1">
      <c r="B414" s="78"/>
      <c r="C414" s="24"/>
      <c r="D414" s="24"/>
      <c r="E414" s="24"/>
    </row>
    <row r="415" spans="2:5" hidden="1">
      <c r="B415" s="78"/>
      <c r="C415" s="24"/>
      <c r="D415" s="24"/>
      <c r="E415" s="24"/>
    </row>
    <row r="416" spans="2:5" hidden="1">
      <c r="B416" s="78"/>
      <c r="C416" s="24"/>
      <c r="D416" s="24"/>
      <c r="E416" s="24"/>
    </row>
    <row r="417" spans="2:5" hidden="1">
      <c r="B417" s="78"/>
      <c r="C417" s="24"/>
      <c r="D417" s="24"/>
      <c r="E417" s="24"/>
    </row>
    <row r="418" spans="2:5" hidden="1">
      <c r="B418" s="78"/>
      <c r="C418" s="24"/>
      <c r="D418" s="24"/>
      <c r="E418" s="24"/>
    </row>
    <row r="419" spans="2:5" hidden="1">
      <c r="B419" s="78"/>
      <c r="C419" s="24"/>
      <c r="D419" s="24"/>
      <c r="E419" s="24"/>
    </row>
    <row r="420" spans="2:5" hidden="1">
      <c r="B420" s="78"/>
      <c r="C420" s="24"/>
      <c r="D420" s="24"/>
      <c r="E420" s="24"/>
    </row>
    <row r="421" spans="2:5" hidden="1">
      <c r="B421" s="78"/>
      <c r="C421" s="24"/>
      <c r="D421" s="24"/>
      <c r="E421" s="24"/>
    </row>
    <row r="422" spans="2:5" hidden="1">
      <c r="B422" s="78"/>
      <c r="C422" s="24"/>
      <c r="D422" s="24"/>
      <c r="E422" s="24"/>
    </row>
    <row r="423" spans="2:5" hidden="1">
      <c r="B423" s="78"/>
      <c r="C423" s="24"/>
      <c r="D423" s="24"/>
      <c r="E423" s="24"/>
    </row>
    <row r="424" spans="2:5" hidden="1">
      <c r="B424" s="78"/>
      <c r="C424" s="24"/>
      <c r="D424" s="24"/>
      <c r="E424" s="24"/>
    </row>
    <row r="425" spans="2:5" hidden="1">
      <c r="B425" s="78"/>
      <c r="C425" s="24"/>
      <c r="D425" s="24"/>
      <c r="E425" s="24"/>
    </row>
    <row r="426" spans="2:5" hidden="1">
      <c r="B426" s="78"/>
      <c r="C426" s="24"/>
      <c r="D426" s="24"/>
      <c r="E426" s="24"/>
    </row>
    <row r="427" spans="2:5" hidden="1">
      <c r="B427" s="78"/>
      <c r="C427" s="24"/>
      <c r="D427" s="24"/>
      <c r="E427" s="24"/>
    </row>
    <row r="428" spans="2:5" hidden="1">
      <c r="B428" s="78"/>
      <c r="C428" s="24"/>
      <c r="D428" s="24"/>
      <c r="E428" s="24"/>
    </row>
    <row r="429" spans="2:5" hidden="1">
      <c r="B429" s="78"/>
      <c r="C429" s="24"/>
      <c r="D429" s="24"/>
      <c r="E429" s="24"/>
    </row>
    <row r="430" spans="2:5" hidden="1">
      <c r="B430" s="78"/>
      <c r="C430" s="24"/>
      <c r="D430" s="24"/>
      <c r="E430" s="24"/>
    </row>
    <row r="431" spans="2:5" hidden="1">
      <c r="B431" s="78"/>
      <c r="C431" s="24"/>
      <c r="D431" s="24"/>
      <c r="E431" s="24"/>
    </row>
    <row r="432" spans="2:5" hidden="1">
      <c r="B432" s="78"/>
      <c r="C432" s="24"/>
      <c r="D432" s="24"/>
      <c r="E432" s="24"/>
    </row>
    <row r="433" spans="2:5" hidden="1">
      <c r="B433" s="78"/>
      <c r="C433" s="24"/>
      <c r="D433" s="24"/>
      <c r="E433" s="24"/>
    </row>
    <row r="434" spans="2:5" hidden="1">
      <c r="B434" s="78"/>
      <c r="C434" s="24"/>
      <c r="D434" s="24"/>
      <c r="E434" s="24"/>
    </row>
    <row r="435" spans="2:5" hidden="1">
      <c r="B435" s="78"/>
      <c r="C435" s="24"/>
      <c r="D435" s="24"/>
      <c r="E435" s="24"/>
    </row>
    <row r="436" spans="2:5" hidden="1">
      <c r="B436" s="78"/>
      <c r="C436" s="24"/>
      <c r="D436" s="24"/>
      <c r="E436" s="24"/>
    </row>
    <row r="437" spans="2:5" hidden="1">
      <c r="B437" s="78"/>
      <c r="C437" s="24"/>
      <c r="D437" s="24"/>
      <c r="E437" s="24"/>
    </row>
    <row r="438" spans="2:5" hidden="1">
      <c r="B438" s="78"/>
      <c r="C438" s="24"/>
      <c r="D438" s="24"/>
      <c r="E438" s="24"/>
    </row>
    <row r="439" spans="2:5" hidden="1">
      <c r="B439" s="78"/>
      <c r="C439" s="24"/>
      <c r="D439" s="24"/>
      <c r="E439" s="24"/>
    </row>
    <row r="440" spans="2:5" hidden="1">
      <c r="B440" s="78"/>
      <c r="C440" s="24"/>
      <c r="D440" s="24"/>
      <c r="E440" s="24"/>
    </row>
    <row r="441" spans="2:5" hidden="1">
      <c r="B441" s="78"/>
      <c r="C441" s="24"/>
      <c r="D441" s="24"/>
      <c r="E441" s="24"/>
    </row>
    <row r="442" spans="2:5" hidden="1">
      <c r="B442" s="78"/>
      <c r="C442" s="24"/>
      <c r="D442" s="24"/>
      <c r="E442" s="24"/>
    </row>
    <row r="443" spans="2:5" hidden="1">
      <c r="B443" s="78"/>
      <c r="C443" s="24"/>
      <c r="D443" s="24"/>
      <c r="E443" s="24"/>
    </row>
    <row r="444" spans="2:5" hidden="1">
      <c r="B444" s="78"/>
      <c r="C444" s="24"/>
      <c r="D444" s="24"/>
      <c r="E444" s="24"/>
    </row>
    <row r="445" spans="2:5" hidden="1">
      <c r="B445" s="78"/>
      <c r="C445" s="24"/>
      <c r="D445" s="24"/>
      <c r="E445" s="24"/>
    </row>
    <row r="446" spans="2:5" hidden="1">
      <c r="B446" s="78"/>
      <c r="C446" s="24"/>
      <c r="D446" s="24"/>
      <c r="E446" s="24"/>
    </row>
    <row r="447" spans="2:5" hidden="1">
      <c r="B447" s="78"/>
      <c r="C447" s="24"/>
      <c r="D447" s="24"/>
      <c r="E447" s="24"/>
    </row>
    <row r="448" spans="2:5" hidden="1">
      <c r="B448" s="78"/>
      <c r="C448" s="24"/>
      <c r="D448" s="24"/>
      <c r="E448" s="24"/>
    </row>
    <row r="449" spans="2:5" hidden="1">
      <c r="B449" s="78"/>
      <c r="C449" s="24"/>
      <c r="D449" s="24"/>
      <c r="E449" s="24"/>
    </row>
    <row r="450" spans="2:5" hidden="1">
      <c r="B450" s="78"/>
      <c r="C450" s="24"/>
      <c r="D450" s="24"/>
      <c r="E450" s="24"/>
    </row>
    <row r="451" spans="2:5" hidden="1">
      <c r="B451" s="78"/>
      <c r="C451" s="24"/>
      <c r="D451" s="24"/>
      <c r="E451" s="24"/>
    </row>
    <row r="452" spans="2:5" hidden="1">
      <c r="B452" s="78"/>
      <c r="C452" s="24"/>
      <c r="D452" s="24"/>
      <c r="E452" s="24"/>
    </row>
    <row r="453" spans="2:5" hidden="1">
      <c r="B453" s="78"/>
      <c r="C453" s="24"/>
      <c r="D453" s="24"/>
      <c r="E453" s="24"/>
    </row>
    <row r="454" spans="2:5" hidden="1">
      <c r="B454" s="78"/>
      <c r="C454" s="24"/>
      <c r="D454" s="24"/>
      <c r="E454" s="24"/>
    </row>
    <row r="455" spans="2:5" hidden="1">
      <c r="B455" s="78"/>
      <c r="C455" s="24"/>
      <c r="D455" s="24"/>
      <c r="E455" s="24"/>
    </row>
    <row r="456" spans="2:5" hidden="1">
      <c r="B456" s="78"/>
      <c r="C456" s="24"/>
      <c r="D456" s="24"/>
      <c r="E456" s="24"/>
    </row>
    <row r="457" spans="2:5" hidden="1">
      <c r="B457" s="78"/>
      <c r="C457" s="24"/>
      <c r="D457" s="24"/>
      <c r="E457" s="24"/>
    </row>
    <row r="458" spans="2:5" hidden="1">
      <c r="B458" s="78"/>
      <c r="C458" s="24"/>
      <c r="D458" s="24"/>
      <c r="E458" s="24"/>
    </row>
    <row r="459" spans="2:5" hidden="1">
      <c r="B459" s="78"/>
      <c r="C459" s="24"/>
      <c r="D459" s="24"/>
      <c r="E459" s="24"/>
    </row>
    <row r="460" spans="2:5" hidden="1">
      <c r="B460" s="78"/>
      <c r="C460" s="24"/>
      <c r="D460" s="24"/>
      <c r="E460" s="24"/>
    </row>
    <row r="461" spans="2:5" hidden="1">
      <c r="B461" s="78"/>
      <c r="C461" s="24"/>
      <c r="D461" s="24"/>
      <c r="E461" s="24"/>
    </row>
    <row r="462" spans="2:5" hidden="1">
      <c r="B462" s="78"/>
      <c r="C462" s="24"/>
      <c r="D462" s="24"/>
      <c r="E462" s="24"/>
    </row>
    <row r="463" spans="2:5" hidden="1">
      <c r="B463" s="78"/>
      <c r="C463" s="24"/>
      <c r="D463" s="24"/>
      <c r="E463" s="24"/>
    </row>
    <row r="464" spans="2:5" hidden="1">
      <c r="B464" s="78"/>
      <c r="C464" s="24"/>
      <c r="D464" s="24"/>
      <c r="E464" s="24"/>
    </row>
    <row r="465" spans="2:5" hidden="1">
      <c r="B465" s="78"/>
      <c r="C465" s="24"/>
      <c r="D465" s="24"/>
      <c r="E465" s="24"/>
    </row>
    <row r="466" spans="2:5" hidden="1">
      <c r="B466" s="78"/>
      <c r="C466" s="24"/>
      <c r="D466" s="24"/>
      <c r="E466" s="24"/>
    </row>
    <row r="467" spans="2:5" hidden="1">
      <c r="B467" s="78"/>
      <c r="C467" s="24"/>
      <c r="D467" s="24"/>
      <c r="E467" s="24"/>
    </row>
    <row r="468" spans="2:5" hidden="1">
      <c r="B468" s="78"/>
      <c r="C468" s="24"/>
      <c r="D468" s="24"/>
      <c r="E468" s="24"/>
    </row>
    <row r="469" spans="2:5" hidden="1">
      <c r="B469" s="78"/>
      <c r="C469" s="24"/>
      <c r="D469" s="24"/>
      <c r="E469" s="24"/>
    </row>
    <row r="470" spans="2:5" hidden="1">
      <c r="B470" s="78"/>
      <c r="C470" s="24"/>
      <c r="D470" s="24"/>
      <c r="E470" s="24"/>
    </row>
    <row r="471" spans="2:5" hidden="1">
      <c r="B471" s="78"/>
      <c r="C471" s="24"/>
      <c r="D471" s="24"/>
      <c r="E471" s="24"/>
    </row>
    <row r="472" spans="2:5" hidden="1">
      <c r="B472" s="78"/>
      <c r="C472" s="24"/>
      <c r="D472" s="24"/>
      <c r="E472" s="24"/>
    </row>
    <row r="473" spans="2:5" hidden="1">
      <c r="B473" s="78"/>
      <c r="C473" s="24"/>
      <c r="D473" s="24"/>
      <c r="E473" s="24"/>
    </row>
    <row r="474" spans="2:5" hidden="1">
      <c r="B474" s="78"/>
      <c r="C474" s="24"/>
      <c r="D474" s="24"/>
      <c r="E474" s="24"/>
    </row>
    <row r="475" spans="2:5" hidden="1">
      <c r="B475" s="78"/>
      <c r="C475" s="24"/>
      <c r="D475" s="24"/>
      <c r="E475" s="24"/>
    </row>
    <row r="476" spans="2:5" hidden="1">
      <c r="B476" s="78"/>
      <c r="C476" s="24"/>
      <c r="D476" s="24"/>
      <c r="E476" s="24"/>
    </row>
    <row r="477" spans="2:5" hidden="1">
      <c r="B477" s="78"/>
      <c r="C477" s="24"/>
      <c r="D477" s="24"/>
      <c r="E477" s="24"/>
    </row>
    <row r="478" spans="2:5" hidden="1">
      <c r="B478" s="78"/>
      <c r="C478" s="24"/>
      <c r="D478" s="24"/>
      <c r="E478" s="24"/>
    </row>
    <row r="479" spans="2:5" hidden="1">
      <c r="B479" s="78"/>
      <c r="C479" s="24"/>
      <c r="D479" s="24"/>
      <c r="E479" s="24"/>
    </row>
    <row r="480" spans="2:5" hidden="1">
      <c r="B480" s="78"/>
      <c r="C480" s="24"/>
      <c r="D480" s="24"/>
      <c r="E480" s="24"/>
    </row>
    <row r="481" spans="2:5" hidden="1">
      <c r="B481" s="78"/>
      <c r="C481" s="24"/>
      <c r="D481" s="24"/>
      <c r="E481" s="24"/>
    </row>
    <row r="482" spans="2:5" hidden="1">
      <c r="B482" s="78"/>
      <c r="C482" s="24"/>
      <c r="D482" s="24"/>
      <c r="E482" s="24"/>
    </row>
    <row r="483" spans="2:5" hidden="1">
      <c r="B483" s="78"/>
      <c r="C483" s="24"/>
      <c r="D483" s="24"/>
      <c r="E483" s="24"/>
    </row>
    <row r="484" spans="2:5" hidden="1">
      <c r="B484" s="78"/>
      <c r="C484" s="24"/>
      <c r="D484" s="24"/>
      <c r="E484" s="24"/>
    </row>
    <row r="485" spans="2:5" hidden="1">
      <c r="B485" s="78"/>
      <c r="C485" s="24"/>
      <c r="D485" s="24"/>
      <c r="E485" s="24"/>
    </row>
    <row r="486" spans="2:5" hidden="1">
      <c r="B486" s="78"/>
      <c r="C486" s="24"/>
      <c r="D486" s="24"/>
      <c r="E486" s="24"/>
    </row>
    <row r="487" spans="2:5" hidden="1">
      <c r="B487" s="78"/>
      <c r="C487" s="24"/>
      <c r="D487" s="24"/>
      <c r="E487" s="24"/>
    </row>
    <row r="488" spans="2:5" hidden="1">
      <c r="B488" s="78"/>
      <c r="C488" s="24"/>
      <c r="D488" s="24"/>
      <c r="E488" s="24"/>
    </row>
    <row r="489" spans="2:5" hidden="1">
      <c r="B489" s="78"/>
      <c r="C489" s="24"/>
      <c r="D489" s="24"/>
      <c r="E489" s="24"/>
    </row>
    <row r="490" spans="2:5" hidden="1">
      <c r="B490" s="78"/>
      <c r="C490" s="24"/>
      <c r="D490" s="24"/>
      <c r="E490" s="24"/>
    </row>
    <row r="491" spans="2:5" hidden="1">
      <c r="B491" s="78"/>
      <c r="C491" s="24"/>
      <c r="D491" s="24"/>
      <c r="E491" s="24"/>
    </row>
    <row r="492" spans="2:5" hidden="1">
      <c r="B492" s="78"/>
      <c r="C492" s="24"/>
      <c r="D492" s="24"/>
      <c r="E492" s="24"/>
    </row>
    <row r="493" spans="2:5" hidden="1">
      <c r="B493" s="78"/>
      <c r="C493" s="24"/>
      <c r="D493" s="24"/>
      <c r="E493" s="24"/>
    </row>
    <row r="494" spans="2:5" hidden="1">
      <c r="B494" s="78"/>
      <c r="C494" s="24"/>
      <c r="D494" s="24"/>
      <c r="E494" s="24"/>
    </row>
    <row r="495" spans="2:5" hidden="1">
      <c r="B495" s="78"/>
      <c r="C495" s="24"/>
      <c r="D495" s="24"/>
      <c r="E495" s="24"/>
    </row>
    <row r="496" spans="2:5" hidden="1">
      <c r="B496" s="78"/>
      <c r="C496" s="24"/>
      <c r="D496" s="24"/>
      <c r="E496" s="24"/>
    </row>
    <row r="497" spans="2:5" hidden="1">
      <c r="B497" s="78"/>
      <c r="C497" s="24"/>
      <c r="D497" s="24"/>
      <c r="E497" s="24"/>
    </row>
    <row r="498" spans="2:5" hidden="1">
      <c r="B498" s="78"/>
      <c r="C498" s="24"/>
      <c r="D498" s="24"/>
      <c r="E498" s="24"/>
    </row>
    <row r="499" spans="2:5" hidden="1">
      <c r="B499" s="78"/>
      <c r="C499" s="24"/>
      <c r="D499" s="24"/>
      <c r="E499" s="24"/>
    </row>
    <row r="500" spans="2:5" hidden="1">
      <c r="B500" s="78"/>
      <c r="C500" s="24"/>
      <c r="D500" s="24"/>
      <c r="E500" s="24"/>
    </row>
    <row r="501" spans="2:5" hidden="1">
      <c r="B501" s="78"/>
      <c r="C501" s="24"/>
      <c r="D501" s="24"/>
      <c r="E501" s="24"/>
    </row>
    <row r="502" spans="2:5" hidden="1">
      <c r="B502" s="78"/>
      <c r="C502" s="24"/>
      <c r="D502" s="24"/>
      <c r="E502" s="24"/>
    </row>
    <row r="503" spans="2:5" hidden="1">
      <c r="B503" s="78"/>
      <c r="C503" s="24"/>
      <c r="D503" s="24"/>
      <c r="E503" s="24"/>
    </row>
    <row r="504" spans="2:5" hidden="1">
      <c r="B504" s="78"/>
      <c r="C504" s="24"/>
      <c r="D504" s="24"/>
      <c r="E504" s="24"/>
    </row>
    <row r="505" spans="2:5" hidden="1">
      <c r="B505" s="78"/>
      <c r="C505" s="24"/>
      <c r="D505" s="24"/>
      <c r="E505" s="24"/>
    </row>
    <row r="506" spans="2:5" hidden="1">
      <c r="B506" s="78"/>
      <c r="C506" s="24"/>
      <c r="D506" s="24"/>
      <c r="E506" s="24"/>
    </row>
    <row r="507" spans="2:5" hidden="1">
      <c r="B507" s="78"/>
      <c r="C507" s="24"/>
      <c r="D507" s="24"/>
      <c r="E507" s="24"/>
    </row>
    <row r="508" spans="2:5" hidden="1">
      <c r="B508" s="78"/>
      <c r="C508" s="24"/>
      <c r="D508" s="24"/>
      <c r="E508" s="24"/>
    </row>
    <row r="509" spans="2:5" hidden="1">
      <c r="B509" s="78"/>
      <c r="C509" s="24"/>
      <c r="D509" s="24"/>
      <c r="E509" s="24"/>
    </row>
    <row r="510" spans="2:5" hidden="1">
      <c r="B510" s="78"/>
      <c r="C510" s="24"/>
      <c r="D510" s="24"/>
      <c r="E510" s="24"/>
    </row>
    <row r="511" spans="2:5" hidden="1">
      <c r="B511" s="78"/>
      <c r="C511" s="24"/>
      <c r="D511" s="24"/>
      <c r="E511" s="24"/>
    </row>
    <row r="512" spans="2:5" hidden="1">
      <c r="B512" s="78"/>
      <c r="C512" s="24"/>
      <c r="D512" s="24"/>
      <c r="E512" s="24"/>
    </row>
    <row r="513" spans="2:5" hidden="1">
      <c r="B513" s="78"/>
      <c r="C513" s="24"/>
      <c r="D513" s="24"/>
      <c r="E513" s="24"/>
    </row>
    <row r="514" spans="2:5" hidden="1">
      <c r="B514" s="78"/>
      <c r="C514" s="24"/>
      <c r="D514" s="24"/>
      <c r="E514" s="24"/>
    </row>
    <row r="515" spans="2:5" hidden="1">
      <c r="B515" s="78"/>
      <c r="C515" s="24"/>
      <c r="D515" s="24"/>
      <c r="E515" s="24"/>
    </row>
    <row r="516" spans="2:5" hidden="1">
      <c r="B516" s="78"/>
      <c r="C516" s="24"/>
      <c r="D516" s="24"/>
      <c r="E516" s="24"/>
    </row>
    <row r="517" spans="2:5" hidden="1">
      <c r="B517" s="78"/>
      <c r="C517" s="24"/>
      <c r="D517" s="24"/>
      <c r="E517" s="24"/>
    </row>
    <row r="518" spans="2:5" hidden="1">
      <c r="B518" s="78"/>
      <c r="C518" s="24"/>
      <c r="D518" s="24"/>
      <c r="E518" s="24"/>
    </row>
    <row r="519" spans="2:5" hidden="1">
      <c r="B519" s="78"/>
      <c r="C519" s="24"/>
      <c r="D519" s="24"/>
      <c r="E519" s="24"/>
    </row>
    <row r="520" spans="2:5" hidden="1">
      <c r="B520" s="78"/>
      <c r="C520" s="24"/>
      <c r="D520" s="24"/>
      <c r="E520" s="24"/>
    </row>
    <row r="521" spans="2:5" hidden="1">
      <c r="B521" s="78"/>
      <c r="C521" s="24"/>
      <c r="D521" s="24"/>
      <c r="E521" s="24"/>
    </row>
    <row r="522" spans="2:5" hidden="1">
      <c r="B522" s="78"/>
      <c r="C522" s="24"/>
      <c r="D522" s="24"/>
      <c r="E522" s="24"/>
    </row>
    <row r="523" spans="2:5" hidden="1">
      <c r="B523" s="78"/>
      <c r="C523" s="24"/>
      <c r="D523" s="24"/>
      <c r="E523" s="24"/>
    </row>
    <row r="524" spans="2:5" hidden="1">
      <c r="B524" s="78"/>
      <c r="C524" s="24"/>
      <c r="D524" s="24"/>
      <c r="E524" s="24"/>
    </row>
    <row r="525" spans="2:5" hidden="1">
      <c r="B525" s="78"/>
      <c r="C525" s="24"/>
      <c r="D525" s="24"/>
      <c r="E525" s="24"/>
    </row>
    <row r="526" spans="2:5" hidden="1">
      <c r="B526" s="78"/>
      <c r="C526" s="24"/>
      <c r="D526" s="24"/>
      <c r="E526" s="24"/>
    </row>
    <row r="527" spans="2:5" hidden="1">
      <c r="B527" s="78"/>
      <c r="C527" s="24"/>
      <c r="D527" s="24"/>
      <c r="E527" s="24"/>
    </row>
    <row r="528" spans="2:5" hidden="1">
      <c r="B528" s="78"/>
      <c r="C528" s="24"/>
      <c r="D528" s="24"/>
      <c r="E528" s="24"/>
    </row>
    <row r="529" spans="2:5" hidden="1">
      <c r="B529" s="78"/>
      <c r="C529" s="24"/>
      <c r="D529" s="24"/>
      <c r="E529" s="24"/>
    </row>
    <row r="530" spans="2:5" hidden="1">
      <c r="B530" s="78"/>
      <c r="C530" s="24"/>
      <c r="D530" s="24"/>
      <c r="E530" s="24"/>
    </row>
    <row r="531" spans="2:5" hidden="1">
      <c r="B531" s="78"/>
      <c r="C531" s="24"/>
      <c r="D531" s="24"/>
      <c r="E531" s="24"/>
    </row>
    <row r="532" spans="2:5" hidden="1">
      <c r="B532" s="78"/>
      <c r="C532" s="24"/>
      <c r="D532" s="24"/>
      <c r="E532" s="24"/>
    </row>
    <row r="533" spans="2:5" hidden="1">
      <c r="B533" s="78"/>
      <c r="C533" s="24"/>
      <c r="D533" s="24"/>
      <c r="E533" s="24"/>
    </row>
    <row r="534" spans="2:5" hidden="1">
      <c r="B534" s="78"/>
      <c r="C534" s="24"/>
      <c r="D534" s="24"/>
      <c r="E534" s="24"/>
    </row>
    <row r="535" spans="2:5" hidden="1">
      <c r="B535" s="78"/>
      <c r="C535" s="24"/>
      <c r="D535" s="24"/>
      <c r="E535" s="24"/>
    </row>
    <row r="536" spans="2:5" hidden="1">
      <c r="B536" s="78"/>
      <c r="C536" s="24"/>
      <c r="D536" s="24"/>
      <c r="E536" s="24"/>
    </row>
    <row r="537" spans="2:5" hidden="1">
      <c r="B537" s="78"/>
      <c r="C537" s="24"/>
      <c r="D537" s="24"/>
      <c r="E537" s="24"/>
    </row>
    <row r="538" spans="2:5" hidden="1">
      <c r="B538" s="78"/>
      <c r="C538" s="24"/>
      <c r="D538" s="24"/>
      <c r="E538" s="24"/>
    </row>
    <row r="539" spans="2:5" hidden="1">
      <c r="B539" s="78"/>
      <c r="C539" s="24"/>
      <c r="D539" s="24"/>
      <c r="E539" s="24"/>
    </row>
    <row r="540" spans="2:5" hidden="1">
      <c r="B540" s="78"/>
      <c r="C540" s="24"/>
      <c r="D540" s="24"/>
      <c r="E540" s="24"/>
    </row>
    <row r="541" spans="2:5" hidden="1">
      <c r="B541" s="78"/>
      <c r="C541" s="24"/>
      <c r="D541" s="24"/>
      <c r="E541" s="24"/>
    </row>
    <row r="542" spans="2:5" hidden="1">
      <c r="B542" s="78"/>
      <c r="C542" s="24"/>
      <c r="D542" s="24"/>
      <c r="E542" s="24"/>
    </row>
    <row r="543" spans="2:5" hidden="1">
      <c r="B543" s="78"/>
      <c r="C543" s="24"/>
      <c r="D543" s="24"/>
      <c r="E543" s="24"/>
    </row>
    <row r="544" spans="2:5" hidden="1">
      <c r="B544" s="78"/>
      <c r="C544" s="24"/>
      <c r="D544" s="24"/>
      <c r="E544" s="24"/>
    </row>
    <row r="545" spans="2:5" hidden="1">
      <c r="B545" s="78"/>
      <c r="C545" s="24"/>
      <c r="D545" s="24"/>
      <c r="E545" s="24"/>
    </row>
    <row r="546" spans="2:5" hidden="1">
      <c r="B546" s="78"/>
      <c r="C546" s="24"/>
      <c r="D546" s="24"/>
      <c r="E546" s="24"/>
    </row>
    <row r="547" spans="2:5" hidden="1">
      <c r="B547" s="78"/>
      <c r="C547" s="24"/>
      <c r="D547" s="24"/>
      <c r="E547" s="24"/>
    </row>
    <row r="548" spans="2:5" hidden="1">
      <c r="B548" s="78"/>
      <c r="C548" s="24"/>
      <c r="D548" s="24"/>
      <c r="E548" s="24"/>
    </row>
    <row r="549" spans="2:5" hidden="1">
      <c r="B549" s="78"/>
      <c r="C549" s="24"/>
      <c r="D549" s="24"/>
      <c r="E549" s="24"/>
    </row>
    <row r="550" spans="2:5" hidden="1">
      <c r="B550" s="78"/>
      <c r="C550" s="24"/>
      <c r="D550" s="24"/>
      <c r="E550" s="24"/>
    </row>
    <row r="551" spans="2:5" hidden="1">
      <c r="B551" s="78"/>
      <c r="C551" s="24"/>
      <c r="D551" s="24"/>
      <c r="E551" s="24"/>
    </row>
    <row r="552" spans="2:5" hidden="1">
      <c r="B552" s="78"/>
      <c r="C552" s="24"/>
      <c r="D552" s="24"/>
      <c r="E552" s="24"/>
    </row>
    <row r="553" spans="2:5" hidden="1">
      <c r="B553" s="78"/>
      <c r="C553" s="24"/>
      <c r="D553" s="24"/>
      <c r="E553" s="24"/>
    </row>
    <row r="554" spans="2:5" hidden="1">
      <c r="B554" s="78"/>
      <c r="C554" s="24"/>
      <c r="D554" s="24"/>
      <c r="E554" s="24"/>
    </row>
    <row r="555" spans="2:5" hidden="1">
      <c r="B555" s="78"/>
      <c r="C555" s="24"/>
      <c r="D555" s="24"/>
      <c r="E555" s="24"/>
    </row>
    <row r="556" spans="2:5" hidden="1">
      <c r="B556" s="78"/>
      <c r="C556" s="24"/>
      <c r="D556" s="24"/>
      <c r="E556" s="24"/>
    </row>
    <row r="557" spans="2:5" hidden="1">
      <c r="B557" s="78"/>
      <c r="C557" s="24"/>
      <c r="D557" s="24"/>
      <c r="E557" s="24"/>
    </row>
    <row r="558" spans="2:5" hidden="1">
      <c r="B558" s="78"/>
      <c r="C558" s="24"/>
      <c r="D558" s="24"/>
      <c r="E558" s="24"/>
    </row>
    <row r="559" spans="2:5" hidden="1">
      <c r="B559" s="78"/>
      <c r="C559" s="24"/>
      <c r="D559" s="24"/>
      <c r="E559" s="24"/>
    </row>
    <row r="560" spans="2:5" hidden="1">
      <c r="B560" s="78"/>
      <c r="C560" s="24"/>
      <c r="D560" s="24"/>
      <c r="E560" s="24"/>
    </row>
    <row r="561" spans="2:5" hidden="1">
      <c r="B561" s="78"/>
      <c r="C561" s="24"/>
      <c r="D561" s="24"/>
      <c r="E561" s="24"/>
    </row>
    <row r="562" spans="2:5" hidden="1">
      <c r="B562" s="78"/>
      <c r="C562" s="24"/>
      <c r="D562" s="24"/>
      <c r="E562" s="24"/>
    </row>
    <row r="563" spans="2:5" hidden="1">
      <c r="B563" s="78"/>
      <c r="C563" s="24"/>
      <c r="D563" s="24"/>
      <c r="E563" s="24"/>
    </row>
    <row r="564" spans="2:5" hidden="1">
      <c r="B564" s="78"/>
      <c r="C564" s="24"/>
      <c r="D564" s="24"/>
      <c r="E564" s="24"/>
    </row>
    <row r="565" spans="2:5" hidden="1">
      <c r="B565" s="78"/>
      <c r="C565" s="24"/>
      <c r="D565" s="24"/>
      <c r="E565" s="24"/>
    </row>
    <row r="566" spans="2:5" hidden="1">
      <c r="B566" s="78"/>
      <c r="C566" s="24"/>
      <c r="D566" s="24"/>
      <c r="E566" s="24"/>
    </row>
    <row r="567" spans="2:5" hidden="1">
      <c r="B567" s="78"/>
      <c r="C567" s="24"/>
      <c r="D567" s="24"/>
      <c r="E567" s="24"/>
    </row>
    <row r="568" spans="2:5" hidden="1">
      <c r="B568" s="78"/>
      <c r="C568" s="24"/>
      <c r="D568" s="24"/>
      <c r="E568" s="24"/>
    </row>
    <row r="569" spans="2:5" hidden="1">
      <c r="B569" s="78"/>
      <c r="C569" s="24"/>
      <c r="D569" s="24"/>
      <c r="E569" s="24"/>
    </row>
    <row r="570" spans="2:5" hidden="1">
      <c r="B570" s="78"/>
      <c r="C570" s="24"/>
      <c r="D570" s="24"/>
      <c r="E570" s="24"/>
    </row>
    <row r="571" spans="2:5" hidden="1">
      <c r="B571" s="78"/>
      <c r="C571" s="24"/>
      <c r="D571" s="24"/>
      <c r="E571" s="24"/>
    </row>
    <row r="572" spans="2:5" hidden="1">
      <c r="B572" s="78"/>
      <c r="C572" s="24"/>
      <c r="D572" s="24"/>
      <c r="E572" s="24"/>
    </row>
    <row r="573" spans="2:5" hidden="1">
      <c r="B573" s="78"/>
      <c r="C573" s="24"/>
      <c r="D573" s="24"/>
      <c r="E573" s="24"/>
    </row>
    <row r="574" spans="2:5" hidden="1">
      <c r="B574" s="78"/>
      <c r="C574" s="24"/>
      <c r="D574" s="24"/>
      <c r="E574" s="24"/>
    </row>
    <row r="575" spans="2:5" hidden="1">
      <c r="B575" s="78"/>
      <c r="C575" s="24"/>
      <c r="D575" s="24"/>
      <c r="E575" s="24"/>
    </row>
    <row r="576" spans="2:5" hidden="1">
      <c r="B576" s="78"/>
      <c r="C576" s="24"/>
      <c r="D576" s="24"/>
      <c r="E576" s="24"/>
    </row>
    <row r="577" spans="2:5" hidden="1">
      <c r="B577" s="78"/>
      <c r="C577" s="24"/>
      <c r="D577" s="24"/>
      <c r="E577" s="24"/>
    </row>
    <row r="578" spans="2:5" hidden="1">
      <c r="B578" s="78"/>
      <c r="C578" s="24"/>
      <c r="D578" s="24"/>
      <c r="E578" s="24"/>
    </row>
    <row r="579" spans="2:5" hidden="1">
      <c r="B579" s="78"/>
      <c r="C579" s="24"/>
      <c r="D579" s="24"/>
      <c r="E579" s="24"/>
    </row>
    <row r="580" spans="2:5" hidden="1">
      <c r="B580" s="78"/>
      <c r="C580" s="24"/>
      <c r="D580" s="24"/>
      <c r="E580" s="24"/>
    </row>
    <row r="581" spans="2:5" hidden="1">
      <c r="B581" s="78"/>
      <c r="C581" s="24"/>
      <c r="D581" s="24"/>
      <c r="E581" s="24"/>
    </row>
    <row r="582" spans="2:5" hidden="1">
      <c r="B582" s="78"/>
      <c r="C582" s="24"/>
      <c r="D582" s="24"/>
      <c r="E582" s="24"/>
    </row>
    <row r="583" spans="2:5" hidden="1">
      <c r="B583" s="78"/>
      <c r="C583" s="24"/>
      <c r="D583" s="24"/>
      <c r="E583" s="24"/>
    </row>
    <row r="584" spans="2:5" hidden="1">
      <c r="B584" s="78"/>
      <c r="C584" s="24"/>
      <c r="D584" s="24"/>
      <c r="E584" s="24"/>
    </row>
    <row r="585" spans="2:5" hidden="1">
      <c r="B585" s="78"/>
      <c r="C585" s="24"/>
      <c r="D585" s="24"/>
      <c r="E585" s="24"/>
    </row>
    <row r="586" spans="2:5" hidden="1">
      <c r="B586" s="78"/>
      <c r="C586" s="24"/>
      <c r="D586" s="24"/>
      <c r="E586" s="24"/>
    </row>
    <row r="587" spans="2:5" hidden="1">
      <c r="B587" s="78"/>
      <c r="C587" s="24"/>
      <c r="D587" s="24"/>
      <c r="E587" s="24"/>
    </row>
    <row r="588" spans="2:5" hidden="1">
      <c r="B588" s="78"/>
      <c r="C588" s="24"/>
      <c r="D588" s="24"/>
      <c r="E588" s="24"/>
    </row>
    <row r="589" spans="2:5" hidden="1">
      <c r="B589" s="78"/>
      <c r="C589" s="24"/>
      <c r="D589" s="24"/>
      <c r="E589" s="24"/>
    </row>
    <row r="590" spans="2:5" hidden="1">
      <c r="B590" s="78"/>
      <c r="C590" s="24"/>
      <c r="D590" s="24"/>
      <c r="E590" s="24"/>
    </row>
    <row r="591" spans="2:5" hidden="1">
      <c r="B591" s="78"/>
      <c r="C591" s="24"/>
      <c r="D591" s="24"/>
      <c r="E591" s="24"/>
    </row>
    <row r="592" spans="2:5" hidden="1">
      <c r="B592" s="78"/>
      <c r="C592" s="24"/>
      <c r="D592" s="24"/>
      <c r="E592" s="24"/>
    </row>
    <row r="593" spans="2:5" hidden="1">
      <c r="B593" s="78"/>
      <c r="C593" s="24"/>
      <c r="D593" s="24"/>
      <c r="E593" s="24"/>
    </row>
    <row r="594" spans="2:5" hidden="1">
      <c r="B594" s="78"/>
      <c r="C594" s="24"/>
      <c r="D594" s="24"/>
      <c r="E594" s="24"/>
    </row>
    <row r="595" spans="2:5" hidden="1">
      <c r="B595" s="78"/>
      <c r="C595" s="24"/>
      <c r="D595" s="24"/>
      <c r="E595" s="24"/>
    </row>
    <row r="596" spans="2:5" hidden="1">
      <c r="B596" s="78"/>
      <c r="C596" s="24"/>
      <c r="D596" s="24"/>
      <c r="E596" s="24"/>
    </row>
    <row r="597" spans="2:5" hidden="1">
      <c r="B597" s="78"/>
      <c r="C597" s="24"/>
      <c r="D597" s="24"/>
      <c r="E597" s="24"/>
    </row>
    <row r="598" spans="2:5" hidden="1">
      <c r="B598" s="78"/>
      <c r="C598" s="24"/>
      <c r="D598" s="24"/>
      <c r="E598" s="24"/>
    </row>
    <row r="599" spans="2:5" hidden="1">
      <c r="B599" s="78"/>
      <c r="C599" s="24"/>
      <c r="D599" s="24"/>
      <c r="E599" s="24"/>
    </row>
    <row r="600" spans="2:5" hidden="1">
      <c r="B600" s="78"/>
      <c r="C600" s="24"/>
      <c r="D600" s="24"/>
      <c r="E600" s="24"/>
    </row>
    <row r="601" spans="2:5" hidden="1">
      <c r="B601" s="78"/>
      <c r="C601" s="24"/>
      <c r="D601" s="24"/>
      <c r="E601" s="24"/>
    </row>
    <row r="602" spans="2:5" hidden="1">
      <c r="B602" s="78"/>
      <c r="C602" s="24"/>
      <c r="D602" s="24"/>
      <c r="E602" s="24"/>
    </row>
    <row r="603" spans="2:5" hidden="1">
      <c r="B603" s="78"/>
      <c r="C603" s="24"/>
      <c r="D603" s="24"/>
      <c r="E603" s="24"/>
    </row>
    <row r="604" spans="2:5" hidden="1">
      <c r="B604" s="78"/>
      <c r="C604" s="24"/>
      <c r="D604" s="24"/>
      <c r="E604" s="24"/>
    </row>
    <row r="605" spans="2:5" hidden="1">
      <c r="B605" s="78"/>
      <c r="C605" s="24"/>
      <c r="D605" s="24"/>
      <c r="E605" s="24"/>
    </row>
    <row r="606" spans="2:5" hidden="1">
      <c r="B606" s="78"/>
      <c r="C606" s="24"/>
      <c r="D606" s="24"/>
      <c r="E606" s="24"/>
    </row>
    <row r="607" spans="2:5" hidden="1">
      <c r="B607" s="78"/>
      <c r="C607" s="24"/>
      <c r="D607" s="24"/>
      <c r="E607" s="24"/>
    </row>
    <row r="608" spans="2:5" hidden="1">
      <c r="B608" s="78"/>
      <c r="C608" s="24"/>
      <c r="D608" s="24"/>
      <c r="E608" s="24"/>
    </row>
    <row r="609" spans="2:5" hidden="1">
      <c r="B609" s="78"/>
      <c r="C609" s="24"/>
      <c r="D609" s="24"/>
      <c r="E609" s="24"/>
    </row>
    <row r="610" spans="2:5" hidden="1">
      <c r="B610" s="78"/>
      <c r="C610" s="24"/>
      <c r="D610" s="24"/>
      <c r="E610" s="24"/>
    </row>
    <row r="611" spans="2:5" hidden="1">
      <c r="B611" s="78"/>
      <c r="C611" s="24"/>
      <c r="D611" s="24"/>
      <c r="E611" s="24"/>
    </row>
    <row r="612" spans="2:5" hidden="1">
      <c r="B612" s="78"/>
      <c r="C612" s="24"/>
      <c r="D612" s="24"/>
      <c r="E612" s="24"/>
    </row>
    <row r="613" spans="2:5" hidden="1">
      <c r="B613" s="78"/>
      <c r="C613" s="24"/>
      <c r="D613" s="24"/>
      <c r="E613" s="24"/>
    </row>
    <row r="614" spans="2:5" hidden="1">
      <c r="B614" s="78"/>
      <c r="C614" s="24"/>
      <c r="D614" s="24"/>
      <c r="E614" s="24"/>
    </row>
    <row r="615" spans="2:5" hidden="1">
      <c r="B615" s="78"/>
      <c r="C615" s="24"/>
      <c r="D615" s="24"/>
      <c r="E615" s="24"/>
    </row>
    <row r="616" spans="2:5" hidden="1">
      <c r="B616" s="78"/>
      <c r="C616" s="24"/>
      <c r="D616" s="24"/>
      <c r="E616" s="24"/>
    </row>
    <row r="617" spans="2:5" hidden="1">
      <c r="B617" s="78"/>
      <c r="C617" s="24"/>
      <c r="D617" s="24"/>
      <c r="E617" s="24"/>
    </row>
    <row r="618" spans="2:5" hidden="1">
      <c r="B618" s="78"/>
      <c r="C618" s="24"/>
      <c r="D618" s="24"/>
      <c r="E618" s="24"/>
    </row>
    <row r="619" spans="2:5" hidden="1">
      <c r="B619" s="78"/>
      <c r="C619" s="24"/>
      <c r="D619" s="24"/>
      <c r="E619" s="24"/>
    </row>
    <row r="620" spans="2:5" hidden="1">
      <c r="B620" s="78"/>
      <c r="C620" s="24"/>
      <c r="D620" s="24"/>
      <c r="E620" s="24"/>
    </row>
    <row r="621" spans="2:5" hidden="1">
      <c r="B621" s="78"/>
      <c r="C621" s="24"/>
      <c r="D621" s="24"/>
      <c r="E621" s="24"/>
    </row>
    <row r="622" spans="2:5" hidden="1">
      <c r="B622" s="78"/>
      <c r="C622" s="24"/>
      <c r="D622" s="24"/>
      <c r="E622" s="24"/>
    </row>
    <row r="623" spans="2:5" hidden="1">
      <c r="B623" s="78"/>
      <c r="C623" s="24"/>
      <c r="D623" s="24"/>
      <c r="E623" s="24"/>
    </row>
    <row r="624" spans="2:5" hidden="1">
      <c r="B624" s="78"/>
      <c r="C624" s="24"/>
      <c r="D624" s="24"/>
      <c r="E624" s="24"/>
    </row>
    <row r="625" spans="2:5" hidden="1">
      <c r="B625" s="78"/>
      <c r="C625" s="24"/>
      <c r="D625" s="24"/>
      <c r="E625" s="24"/>
    </row>
    <row r="626" spans="2:5" hidden="1">
      <c r="B626" s="78"/>
      <c r="C626" s="24"/>
      <c r="D626" s="24"/>
      <c r="E626" s="24"/>
    </row>
    <row r="627" spans="2:5" hidden="1">
      <c r="B627" s="78"/>
      <c r="C627" s="24"/>
      <c r="D627" s="24"/>
      <c r="E627" s="24"/>
    </row>
    <row r="628" spans="2:5" hidden="1">
      <c r="B628" s="78"/>
      <c r="C628" s="24"/>
      <c r="D628" s="24"/>
      <c r="E628" s="24"/>
    </row>
    <row r="629" spans="2:5" hidden="1">
      <c r="B629" s="78"/>
      <c r="C629" s="24"/>
      <c r="D629" s="24"/>
      <c r="E629" s="24"/>
    </row>
    <row r="630" spans="2:5" hidden="1">
      <c r="B630" s="78"/>
      <c r="C630" s="24"/>
      <c r="D630" s="24"/>
      <c r="E630" s="24"/>
    </row>
    <row r="631" spans="2:5" hidden="1">
      <c r="B631" s="78"/>
      <c r="C631" s="24"/>
      <c r="D631" s="24"/>
      <c r="E631" s="24"/>
    </row>
    <row r="632" spans="2:5" hidden="1">
      <c r="B632" s="78"/>
      <c r="C632" s="24"/>
      <c r="D632" s="24"/>
      <c r="E632" s="24"/>
    </row>
    <row r="633" spans="2:5" hidden="1">
      <c r="B633" s="78"/>
      <c r="C633" s="24"/>
      <c r="D633" s="24"/>
      <c r="E633" s="24"/>
    </row>
    <row r="634" spans="2:5" hidden="1">
      <c r="B634" s="78"/>
      <c r="C634" s="24"/>
      <c r="D634" s="24"/>
      <c r="E634" s="24"/>
    </row>
    <row r="635" spans="2:5" hidden="1">
      <c r="B635" s="78"/>
      <c r="C635" s="24"/>
      <c r="D635" s="24"/>
      <c r="E635" s="24"/>
    </row>
    <row r="636" spans="2:5" hidden="1">
      <c r="B636" s="78"/>
      <c r="C636" s="24"/>
      <c r="D636" s="24"/>
      <c r="E636" s="24"/>
    </row>
    <row r="637" spans="2:5" hidden="1">
      <c r="B637" s="78"/>
      <c r="C637" s="24"/>
      <c r="D637" s="24"/>
      <c r="E637" s="24"/>
    </row>
    <row r="638" spans="2:5" hidden="1">
      <c r="B638" s="78"/>
      <c r="C638" s="24"/>
      <c r="D638" s="24"/>
      <c r="E638" s="24"/>
    </row>
    <row r="639" spans="2:5" hidden="1">
      <c r="B639" s="78"/>
      <c r="C639" s="24"/>
      <c r="D639" s="24"/>
      <c r="E639" s="24"/>
    </row>
    <row r="640" spans="2:5" hidden="1">
      <c r="B640" s="78"/>
      <c r="C640" s="24"/>
      <c r="D640" s="24"/>
      <c r="E640" s="24"/>
    </row>
    <row r="641" spans="2:5" hidden="1">
      <c r="B641" s="78"/>
      <c r="C641" s="24"/>
      <c r="D641" s="24"/>
      <c r="E641" s="24"/>
    </row>
    <row r="642" spans="2:5" hidden="1">
      <c r="B642" s="78"/>
      <c r="C642" s="24"/>
      <c r="D642" s="24"/>
      <c r="E642" s="24"/>
    </row>
    <row r="643" spans="2:5" hidden="1">
      <c r="B643" s="78"/>
      <c r="C643" s="24"/>
      <c r="D643" s="24"/>
      <c r="E643" s="24"/>
    </row>
    <row r="644" spans="2:5" hidden="1">
      <c r="B644" s="78"/>
      <c r="C644" s="24"/>
      <c r="D644" s="24"/>
      <c r="E644" s="24"/>
    </row>
    <row r="645" spans="2:5" hidden="1">
      <c r="B645" s="78"/>
      <c r="C645" s="24"/>
      <c r="D645" s="24"/>
      <c r="E645" s="24"/>
    </row>
    <row r="646" spans="2:5" hidden="1">
      <c r="B646" s="78"/>
      <c r="C646" s="24"/>
      <c r="D646" s="24"/>
      <c r="E646" s="24"/>
    </row>
    <row r="647" spans="2:5" hidden="1">
      <c r="B647" s="78"/>
      <c r="C647" s="24"/>
      <c r="D647" s="24"/>
      <c r="E647" s="24"/>
    </row>
    <row r="648" spans="2:5" hidden="1">
      <c r="B648" s="78"/>
      <c r="C648" s="24"/>
      <c r="D648" s="24"/>
      <c r="E648" s="24"/>
    </row>
    <row r="649" spans="2:5" hidden="1">
      <c r="B649" s="78"/>
      <c r="C649" s="24"/>
      <c r="D649" s="24"/>
      <c r="E649" s="24"/>
    </row>
    <row r="650" spans="2:5" hidden="1">
      <c r="B650" s="78"/>
      <c r="C650" s="24"/>
      <c r="D650" s="24"/>
      <c r="E650" s="24"/>
    </row>
    <row r="651" spans="2:5" hidden="1">
      <c r="B651" s="78"/>
      <c r="C651" s="24"/>
      <c r="D651" s="24"/>
      <c r="E651" s="24"/>
    </row>
    <row r="652" spans="2:5" hidden="1">
      <c r="B652" s="78"/>
      <c r="C652" s="24"/>
      <c r="D652" s="24"/>
      <c r="E652" s="24"/>
    </row>
    <row r="653" spans="2:5" hidden="1">
      <c r="B653" s="78"/>
      <c r="C653" s="24"/>
      <c r="D653" s="24"/>
      <c r="E653" s="24"/>
    </row>
    <row r="654" spans="2:5" hidden="1">
      <c r="B654" s="78"/>
      <c r="C654" s="24"/>
      <c r="D654" s="24"/>
      <c r="E654" s="24"/>
    </row>
    <row r="655" spans="2:5" hidden="1">
      <c r="B655" s="78"/>
      <c r="C655" s="24"/>
      <c r="D655" s="24"/>
      <c r="E655" s="24"/>
    </row>
    <row r="656" spans="2:5" hidden="1">
      <c r="B656" s="78"/>
      <c r="C656" s="24"/>
      <c r="D656" s="24"/>
      <c r="E656" s="24"/>
    </row>
    <row r="657" spans="2:5" hidden="1">
      <c r="B657" s="78"/>
      <c r="C657" s="24"/>
      <c r="D657" s="24"/>
      <c r="E657" s="24"/>
    </row>
    <row r="658" spans="2:5" hidden="1">
      <c r="B658" s="78"/>
      <c r="C658" s="24"/>
      <c r="D658" s="24"/>
      <c r="E658" s="24"/>
    </row>
    <row r="659" spans="2:5" hidden="1">
      <c r="B659" s="78"/>
      <c r="C659" s="24"/>
      <c r="D659" s="24"/>
      <c r="E659" s="24"/>
    </row>
    <row r="660" spans="2:5" hidden="1">
      <c r="B660" s="78"/>
      <c r="C660" s="24"/>
      <c r="D660" s="24"/>
      <c r="E660" s="24"/>
    </row>
    <row r="661" spans="2:5" hidden="1">
      <c r="B661" s="78"/>
      <c r="C661" s="24"/>
      <c r="D661" s="24"/>
      <c r="E661" s="24"/>
    </row>
    <row r="662" spans="2:5" hidden="1">
      <c r="B662" s="78"/>
      <c r="C662" s="24"/>
      <c r="D662" s="24"/>
      <c r="E662" s="24"/>
    </row>
    <row r="663" spans="2:5" hidden="1">
      <c r="B663" s="78"/>
      <c r="C663" s="24"/>
      <c r="D663" s="24"/>
      <c r="E663" s="24"/>
    </row>
    <row r="664" spans="2:5" hidden="1">
      <c r="B664" s="78"/>
      <c r="C664" s="24"/>
      <c r="D664" s="24"/>
      <c r="E664" s="24"/>
    </row>
    <row r="665" spans="2:5" hidden="1">
      <c r="B665" s="78"/>
      <c r="C665" s="24"/>
      <c r="D665" s="24"/>
      <c r="E665" s="24"/>
    </row>
    <row r="666" spans="2:5" hidden="1">
      <c r="B666" s="78"/>
      <c r="C666" s="24"/>
      <c r="D666" s="24"/>
      <c r="E666" s="24"/>
    </row>
    <row r="667" spans="2:5" hidden="1">
      <c r="B667" s="78"/>
      <c r="C667" s="24"/>
      <c r="D667" s="24"/>
      <c r="E667" s="24"/>
    </row>
    <row r="668" spans="2:5" hidden="1">
      <c r="B668" s="78"/>
      <c r="C668" s="24"/>
      <c r="D668" s="24"/>
      <c r="E668" s="24"/>
    </row>
    <row r="669" spans="2:5" hidden="1">
      <c r="B669" s="78"/>
      <c r="C669" s="24"/>
      <c r="D669" s="24"/>
      <c r="E669" s="24"/>
    </row>
    <row r="670" spans="2:5" hidden="1">
      <c r="B670" s="78"/>
      <c r="C670" s="24"/>
      <c r="D670" s="24"/>
      <c r="E670" s="24"/>
    </row>
    <row r="671" spans="2:5" hidden="1">
      <c r="B671" s="78"/>
      <c r="C671" s="24"/>
      <c r="D671" s="24"/>
      <c r="E671" s="24"/>
    </row>
    <row r="672" spans="2:5" hidden="1">
      <c r="B672" s="78"/>
      <c r="C672" s="24"/>
      <c r="D672" s="24"/>
      <c r="E672" s="24"/>
    </row>
    <row r="673" spans="2:5" hidden="1">
      <c r="B673" s="78"/>
      <c r="C673" s="24"/>
      <c r="D673" s="24"/>
      <c r="E673" s="24"/>
    </row>
    <row r="674" spans="2:5" hidden="1">
      <c r="B674" s="78"/>
      <c r="C674" s="24"/>
      <c r="D674" s="24"/>
      <c r="E674" s="24"/>
    </row>
    <row r="675" spans="2:5" hidden="1">
      <c r="B675" s="78"/>
      <c r="C675" s="24"/>
      <c r="D675" s="24"/>
      <c r="E675" s="24"/>
    </row>
    <row r="676" spans="2:5" hidden="1">
      <c r="B676" s="78"/>
      <c r="C676" s="24"/>
      <c r="D676" s="24"/>
      <c r="E676" s="24"/>
    </row>
    <row r="677" spans="2:5" hidden="1">
      <c r="B677" s="78"/>
      <c r="C677" s="24"/>
      <c r="D677" s="24"/>
      <c r="E677" s="24"/>
    </row>
    <row r="678" spans="2:5" hidden="1">
      <c r="B678" s="78"/>
      <c r="C678" s="24"/>
      <c r="D678" s="24"/>
      <c r="E678" s="24"/>
    </row>
    <row r="679" spans="2:5" hidden="1">
      <c r="B679" s="78"/>
      <c r="C679" s="24"/>
      <c r="D679" s="24"/>
      <c r="E679" s="24"/>
    </row>
    <row r="680" spans="2:5" hidden="1">
      <c r="B680" s="78"/>
      <c r="C680" s="24"/>
      <c r="D680" s="24"/>
      <c r="E680" s="24"/>
    </row>
    <row r="681" spans="2:5" hidden="1">
      <c r="B681" s="78"/>
      <c r="C681" s="24"/>
      <c r="D681" s="24"/>
      <c r="E681" s="24"/>
    </row>
    <row r="682" spans="2:5" hidden="1">
      <c r="B682" s="78"/>
      <c r="C682" s="24"/>
      <c r="D682" s="24"/>
      <c r="E682" s="24"/>
    </row>
    <row r="683" spans="2:5" hidden="1">
      <c r="B683" s="78"/>
      <c r="C683" s="24"/>
      <c r="D683" s="24"/>
      <c r="E683" s="24"/>
    </row>
    <row r="684" spans="2:5" hidden="1">
      <c r="B684" s="78"/>
      <c r="C684" s="24"/>
      <c r="D684" s="24"/>
      <c r="E684" s="24"/>
    </row>
    <row r="685" spans="2:5" hidden="1">
      <c r="B685" s="78"/>
      <c r="C685" s="24"/>
      <c r="D685" s="24"/>
      <c r="E685" s="24"/>
    </row>
    <row r="686" spans="2:5" hidden="1">
      <c r="B686" s="78"/>
      <c r="C686" s="24"/>
      <c r="D686" s="24"/>
      <c r="E686" s="24"/>
    </row>
    <row r="687" spans="2:5" hidden="1">
      <c r="B687" s="78"/>
      <c r="C687" s="24"/>
      <c r="D687" s="24"/>
      <c r="E687" s="24"/>
    </row>
    <row r="688" spans="2:5" hidden="1">
      <c r="B688" s="78"/>
      <c r="C688" s="24"/>
      <c r="D688" s="24"/>
      <c r="E688" s="24"/>
    </row>
    <row r="689" spans="2:5" hidden="1">
      <c r="B689" s="78"/>
      <c r="C689" s="24"/>
      <c r="D689" s="24"/>
      <c r="E689" s="24"/>
    </row>
    <row r="690" spans="2:5" hidden="1">
      <c r="B690" s="78"/>
      <c r="C690" s="24"/>
      <c r="D690" s="24"/>
      <c r="E690" s="24"/>
    </row>
    <row r="691" spans="2:5" hidden="1">
      <c r="B691" s="78"/>
      <c r="C691" s="24"/>
      <c r="D691" s="24"/>
      <c r="E691" s="24"/>
    </row>
    <row r="692" spans="2:5" hidden="1">
      <c r="B692" s="78"/>
      <c r="C692" s="24"/>
      <c r="D692" s="24"/>
      <c r="E692" s="24"/>
    </row>
    <row r="693" spans="2:5" hidden="1">
      <c r="B693" s="78"/>
      <c r="C693" s="24"/>
      <c r="D693" s="24"/>
      <c r="E693" s="24"/>
    </row>
    <row r="694" spans="2:5" hidden="1">
      <c r="B694" s="78"/>
      <c r="C694" s="24"/>
      <c r="D694" s="24"/>
      <c r="E694" s="24"/>
    </row>
    <row r="695" spans="2:5" hidden="1">
      <c r="B695" s="78"/>
      <c r="C695" s="24"/>
      <c r="D695" s="24"/>
      <c r="E695" s="24"/>
    </row>
    <row r="696" spans="2:5" hidden="1">
      <c r="B696" s="78"/>
      <c r="C696" s="24"/>
      <c r="D696" s="24"/>
      <c r="E696" s="24"/>
    </row>
    <row r="697" spans="2:5" hidden="1">
      <c r="B697" s="78"/>
      <c r="C697" s="24"/>
      <c r="D697" s="24"/>
      <c r="E697" s="24"/>
    </row>
    <row r="698" spans="2:5" hidden="1">
      <c r="B698" s="78"/>
      <c r="C698" s="24"/>
      <c r="D698" s="24"/>
      <c r="E698" s="24"/>
    </row>
    <row r="699" spans="2:5" hidden="1">
      <c r="B699" s="78"/>
      <c r="C699" s="24"/>
      <c r="D699" s="24"/>
      <c r="E699" s="24"/>
    </row>
    <row r="700" spans="2:5" hidden="1">
      <c r="B700" s="78"/>
      <c r="C700" s="24"/>
      <c r="D700" s="24"/>
      <c r="E700" s="24"/>
    </row>
    <row r="701" spans="2:5" hidden="1">
      <c r="B701" s="78"/>
      <c r="C701" s="24"/>
      <c r="D701" s="24"/>
      <c r="E701" s="24"/>
    </row>
    <row r="702" spans="2:5" hidden="1">
      <c r="B702" s="78"/>
      <c r="C702" s="24"/>
      <c r="D702" s="24"/>
      <c r="E702" s="24"/>
    </row>
    <row r="703" spans="2:5" hidden="1">
      <c r="B703" s="78"/>
      <c r="C703" s="24"/>
      <c r="D703" s="24"/>
      <c r="E703" s="24"/>
    </row>
    <row r="704" spans="2:5" hidden="1">
      <c r="B704" s="78"/>
      <c r="C704" s="24"/>
      <c r="D704" s="24"/>
      <c r="E704" s="24"/>
    </row>
    <row r="705" spans="2:5" hidden="1">
      <c r="B705" s="78"/>
      <c r="C705" s="24"/>
      <c r="D705" s="24"/>
      <c r="E705" s="24"/>
    </row>
    <row r="706" spans="2:5" hidden="1">
      <c r="B706" s="78"/>
      <c r="C706" s="24"/>
      <c r="D706" s="24"/>
      <c r="E706" s="24"/>
    </row>
    <row r="707" spans="2:5" hidden="1">
      <c r="B707" s="78"/>
      <c r="C707" s="24"/>
      <c r="D707" s="24"/>
      <c r="E707" s="24"/>
    </row>
    <row r="708" spans="2:5" hidden="1">
      <c r="B708" s="78"/>
      <c r="C708" s="24"/>
      <c r="D708" s="24"/>
      <c r="E708" s="24"/>
    </row>
    <row r="709" spans="2:5" hidden="1">
      <c r="B709" s="78"/>
      <c r="C709" s="24"/>
      <c r="D709" s="24"/>
      <c r="E709" s="24"/>
    </row>
    <row r="710" spans="2:5" hidden="1">
      <c r="B710" s="78"/>
      <c r="C710" s="24"/>
      <c r="D710" s="24"/>
      <c r="E710" s="24"/>
    </row>
    <row r="711" spans="2:5" hidden="1">
      <c r="B711" s="78"/>
      <c r="C711" s="24"/>
      <c r="D711" s="24"/>
      <c r="E711" s="24"/>
    </row>
    <row r="712" spans="2:5" hidden="1">
      <c r="B712" s="78"/>
      <c r="C712" s="24"/>
      <c r="D712" s="24"/>
      <c r="E712" s="24"/>
    </row>
    <row r="713" spans="2:5" hidden="1">
      <c r="B713" s="78"/>
      <c r="C713" s="24"/>
      <c r="D713" s="24"/>
      <c r="E713" s="24"/>
    </row>
    <row r="714" spans="2:5" hidden="1">
      <c r="B714" s="78"/>
      <c r="C714" s="24"/>
      <c r="D714" s="24"/>
      <c r="E714" s="24"/>
    </row>
    <row r="715" spans="2:5" hidden="1">
      <c r="B715" s="78"/>
      <c r="C715" s="24"/>
      <c r="D715" s="24"/>
      <c r="E715" s="24"/>
    </row>
    <row r="716" spans="2:5" hidden="1">
      <c r="B716" s="78"/>
      <c r="C716" s="24"/>
      <c r="D716" s="24"/>
      <c r="E716" s="24"/>
    </row>
    <row r="717" spans="2:5" hidden="1">
      <c r="B717" s="78"/>
      <c r="C717" s="24"/>
      <c r="D717" s="24"/>
      <c r="E717" s="24"/>
    </row>
    <row r="718" spans="2:5" hidden="1">
      <c r="B718" s="78"/>
      <c r="C718" s="24"/>
      <c r="D718" s="24"/>
      <c r="E718" s="24"/>
    </row>
    <row r="719" spans="2:5" hidden="1">
      <c r="B719" s="78"/>
      <c r="C719" s="24"/>
      <c r="D719" s="24"/>
      <c r="E719" s="24"/>
    </row>
    <row r="720" spans="2:5" hidden="1">
      <c r="B720" s="78"/>
      <c r="C720" s="24"/>
      <c r="D720" s="24"/>
      <c r="E720" s="24"/>
    </row>
    <row r="721" spans="2:5" hidden="1">
      <c r="B721" s="78"/>
      <c r="C721" s="24"/>
      <c r="D721" s="24"/>
      <c r="E721" s="24"/>
    </row>
    <row r="722" spans="2:5" hidden="1">
      <c r="B722" s="78"/>
      <c r="C722" s="24"/>
      <c r="D722" s="24"/>
      <c r="E722" s="24"/>
    </row>
    <row r="723" spans="2:5" hidden="1">
      <c r="B723" s="78"/>
      <c r="C723" s="24"/>
      <c r="D723" s="24"/>
      <c r="E723" s="24"/>
    </row>
    <row r="724" spans="2:5" hidden="1">
      <c r="B724" s="78"/>
      <c r="C724" s="24"/>
      <c r="D724" s="24"/>
      <c r="E724" s="24"/>
    </row>
    <row r="725" spans="2:5" hidden="1">
      <c r="B725" s="78"/>
      <c r="C725" s="24"/>
      <c r="D725" s="24"/>
      <c r="E725" s="24"/>
    </row>
    <row r="726" spans="2:5" hidden="1">
      <c r="B726" s="78"/>
      <c r="C726" s="24"/>
      <c r="D726" s="24"/>
      <c r="E726" s="24"/>
    </row>
    <row r="727" spans="2:5" hidden="1">
      <c r="B727" s="78"/>
      <c r="C727" s="24"/>
      <c r="D727" s="24"/>
      <c r="E727" s="24"/>
    </row>
    <row r="728" spans="2:5" hidden="1">
      <c r="B728" s="78"/>
      <c r="C728" s="24"/>
      <c r="D728" s="24"/>
      <c r="E728" s="24"/>
    </row>
    <row r="729" spans="2:5" hidden="1">
      <c r="B729" s="78"/>
      <c r="C729" s="24"/>
      <c r="D729" s="24"/>
      <c r="E729" s="24"/>
    </row>
    <row r="730" spans="2:5" hidden="1">
      <c r="B730" s="78"/>
      <c r="C730" s="24"/>
      <c r="D730" s="24"/>
      <c r="E730" s="24"/>
    </row>
    <row r="731" spans="2:5" hidden="1">
      <c r="B731" s="78"/>
      <c r="C731" s="24"/>
      <c r="D731" s="24"/>
      <c r="E731" s="24"/>
    </row>
    <row r="732" spans="2:5" hidden="1">
      <c r="B732" s="78"/>
      <c r="C732" s="24"/>
      <c r="D732" s="24"/>
      <c r="E732" s="24"/>
    </row>
    <row r="733" spans="2:5" hidden="1">
      <c r="B733" s="78"/>
      <c r="C733" s="24"/>
      <c r="D733" s="24"/>
      <c r="E733" s="24"/>
    </row>
    <row r="734" spans="2:5" hidden="1">
      <c r="B734" s="78"/>
      <c r="C734" s="24"/>
      <c r="D734" s="24"/>
      <c r="E734" s="24"/>
    </row>
    <row r="735" spans="2:5" hidden="1">
      <c r="B735" s="78"/>
      <c r="C735" s="24"/>
      <c r="D735" s="24"/>
      <c r="E735" s="24"/>
    </row>
    <row r="736" spans="2:5" hidden="1">
      <c r="B736" s="78"/>
      <c r="C736" s="24"/>
      <c r="D736" s="24"/>
      <c r="E736" s="24"/>
    </row>
    <row r="737" spans="2:5" hidden="1">
      <c r="B737" s="78"/>
      <c r="C737" s="24"/>
      <c r="D737" s="24"/>
      <c r="E737" s="24"/>
    </row>
    <row r="738" spans="2:5" hidden="1">
      <c r="B738" s="78"/>
      <c r="C738" s="24"/>
      <c r="D738" s="24"/>
      <c r="E738" s="24"/>
    </row>
    <row r="739" spans="2:5" hidden="1">
      <c r="B739" s="78"/>
      <c r="C739" s="24"/>
      <c r="D739" s="24"/>
      <c r="E739" s="24"/>
    </row>
    <row r="740" spans="2:5" hidden="1">
      <c r="B740" s="78"/>
      <c r="C740" s="24"/>
      <c r="D740" s="24"/>
      <c r="E740" s="24"/>
    </row>
    <row r="741" spans="2:5" hidden="1">
      <c r="B741" s="78"/>
      <c r="C741" s="24"/>
      <c r="D741" s="24"/>
      <c r="E741" s="24"/>
    </row>
    <row r="742" spans="2:5" hidden="1">
      <c r="B742" s="78"/>
      <c r="C742" s="24"/>
      <c r="D742" s="24"/>
      <c r="E742" s="24"/>
    </row>
    <row r="743" spans="2:5" hidden="1">
      <c r="B743" s="78"/>
      <c r="C743" s="24"/>
      <c r="D743" s="24"/>
      <c r="E743" s="24"/>
    </row>
    <row r="744" spans="2:5" hidden="1">
      <c r="B744" s="78"/>
      <c r="C744" s="24"/>
      <c r="D744" s="24"/>
      <c r="E744" s="24"/>
    </row>
    <row r="745" spans="2:5" hidden="1">
      <c r="B745" s="78"/>
      <c r="C745" s="24"/>
      <c r="D745" s="24"/>
      <c r="E745" s="24"/>
    </row>
    <row r="746" spans="2:5" hidden="1">
      <c r="B746" s="78"/>
      <c r="C746" s="24"/>
      <c r="D746" s="24"/>
      <c r="E746" s="24"/>
    </row>
    <row r="747" spans="2:5" hidden="1">
      <c r="B747" s="78"/>
      <c r="C747" s="24"/>
      <c r="D747" s="24"/>
      <c r="E747" s="24"/>
    </row>
    <row r="748" spans="2:5" hidden="1">
      <c r="B748" s="78"/>
      <c r="C748" s="24"/>
      <c r="D748" s="24"/>
      <c r="E748" s="24"/>
    </row>
    <row r="749" spans="2:5" hidden="1">
      <c r="B749" s="78"/>
      <c r="C749" s="24"/>
      <c r="D749" s="24"/>
      <c r="E749" s="24"/>
    </row>
    <row r="750" spans="2:5" hidden="1">
      <c r="B750" s="78"/>
      <c r="C750" s="24"/>
      <c r="D750" s="24"/>
      <c r="E750" s="24"/>
    </row>
    <row r="751" spans="2:5" hidden="1">
      <c r="B751" s="78"/>
      <c r="C751" s="24"/>
      <c r="D751" s="24"/>
      <c r="E751" s="24"/>
    </row>
    <row r="752" spans="2:5" hidden="1">
      <c r="B752" s="78"/>
      <c r="C752" s="24"/>
      <c r="D752" s="24"/>
      <c r="E752" s="24"/>
    </row>
    <row r="753" spans="2:5" hidden="1">
      <c r="B753" s="78"/>
      <c r="C753" s="24"/>
      <c r="D753" s="24"/>
      <c r="E753" s="24"/>
    </row>
    <row r="754" spans="2:5" hidden="1">
      <c r="B754" s="78"/>
      <c r="C754" s="24"/>
      <c r="D754" s="24"/>
      <c r="E754" s="24"/>
    </row>
    <row r="755" spans="2:5" hidden="1">
      <c r="B755" s="78"/>
      <c r="C755" s="24"/>
      <c r="D755" s="24"/>
      <c r="E755" s="24"/>
    </row>
    <row r="756" spans="2:5" hidden="1">
      <c r="B756" s="78"/>
      <c r="C756" s="24"/>
      <c r="D756" s="24"/>
      <c r="E756" s="24"/>
    </row>
    <row r="757" spans="2:5" hidden="1">
      <c r="B757" s="78"/>
      <c r="C757" s="24"/>
      <c r="D757" s="24"/>
      <c r="E757" s="24"/>
    </row>
    <row r="758" spans="2:5" hidden="1">
      <c r="B758" s="78"/>
      <c r="C758" s="24"/>
      <c r="D758" s="24"/>
      <c r="E758" s="24"/>
    </row>
    <row r="759" spans="2:5" hidden="1">
      <c r="B759" s="78"/>
      <c r="C759" s="24"/>
      <c r="D759" s="24"/>
      <c r="E759" s="24"/>
    </row>
    <row r="760" spans="2:5" hidden="1">
      <c r="B760" s="78"/>
      <c r="C760" s="24"/>
      <c r="D760" s="24"/>
      <c r="E760" s="24"/>
    </row>
    <row r="761" spans="2:5" hidden="1">
      <c r="B761" s="78"/>
      <c r="C761" s="24"/>
      <c r="D761" s="24"/>
      <c r="E761" s="24"/>
    </row>
    <row r="762" spans="2:5" hidden="1">
      <c r="B762" s="78"/>
      <c r="C762" s="24"/>
      <c r="D762" s="24"/>
      <c r="E762" s="24"/>
    </row>
    <row r="763" spans="2:5" hidden="1">
      <c r="B763" s="78"/>
      <c r="C763" s="24"/>
      <c r="D763" s="24"/>
      <c r="E763" s="24"/>
    </row>
    <row r="764" spans="2:5" hidden="1">
      <c r="B764" s="78"/>
      <c r="C764" s="24"/>
      <c r="D764" s="24"/>
      <c r="E764" s="24"/>
    </row>
    <row r="765" spans="2:5" hidden="1">
      <c r="B765" s="78"/>
      <c r="C765" s="24"/>
      <c r="D765" s="24"/>
      <c r="E765" s="24"/>
    </row>
    <row r="766" spans="2:5" hidden="1">
      <c r="B766" s="78"/>
      <c r="C766" s="24"/>
      <c r="D766" s="24"/>
      <c r="E766" s="24"/>
    </row>
    <row r="767" spans="2:5" hidden="1">
      <c r="B767" s="78"/>
      <c r="C767" s="24"/>
      <c r="D767" s="24"/>
      <c r="E767" s="24"/>
    </row>
    <row r="768" spans="2:5" hidden="1">
      <c r="B768" s="78"/>
      <c r="C768" s="24"/>
      <c r="D768" s="24"/>
      <c r="E768" s="24"/>
    </row>
    <row r="769" spans="2:5" hidden="1">
      <c r="B769" s="78"/>
      <c r="C769" s="24"/>
      <c r="D769" s="24"/>
      <c r="E769" s="24"/>
    </row>
    <row r="770" spans="2:5" hidden="1">
      <c r="B770" s="78"/>
      <c r="C770" s="24"/>
      <c r="D770" s="24"/>
      <c r="E770" s="24"/>
    </row>
    <row r="771" spans="2:5" hidden="1">
      <c r="B771" s="78"/>
      <c r="C771" s="24"/>
      <c r="D771" s="24"/>
      <c r="E771" s="24"/>
    </row>
    <row r="772" spans="2:5" hidden="1">
      <c r="B772" s="78"/>
      <c r="C772" s="24"/>
      <c r="D772" s="24"/>
      <c r="E772" s="24"/>
    </row>
    <row r="773" spans="2:5" hidden="1">
      <c r="B773" s="78"/>
      <c r="C773" s="24"/>
      <c r="D773" s="24"/>
      <c r="E773" s="24"/>
    </row>
    <row r="774" spans="2:5" hidden="1">
      <c r="B774" s="78"/>
      <c r="C774" s="24"/>
      <c r="D774" s="24"/>
      <c r="E774" s="24"/>
    </row>
    <row r="775" spans="2:5" hidden="1">
      <c r="B775" s="78"/>
      <c r="C775" s="24"/>
      <c r="D775" s="24"/>
      <c r="E775" s="24"/>
    </row>
    <row r="776" spans="2:5" hidden="1">
      <c r="B776" s="78"/>
      <c r="C776" s="24"/>
      <c r="D776" s="24"/>
      <c r="E776" s="24"/>
    </row>
    <row r="777" spans="2:5" hidden="1">
      <c r="B777" s="78"/>
      <c r="C777" s="24"/>
      <c r="D777" s="24"/>
      <c r="E777" s="24"/>
    </row>
    <row r="778" spans="2:5" hidden="1">
      <c r="B778" s="78"/>
      <c r="C778" s="24"/>
      <c r="D778" s="24"/>
      <c r="E778" s="24"/>
    </row>
    <row r="779" spans="2:5" hidden="1">
      <c r="B779" s="78"/>
      <c r="C779" s="24"/>
      <c r="D779" s="24"/>
      <c r="E779" s="24"/>
    </row>
    <row r="780" spans="2:5" hidden="1">
      <c r="B780" s="78"/>
      <c r="C780" s="24"/>
      <c r="D780" s="24"/>
      <c r="E780" s="24"/>
    </row>
    <row r="781" spans="2:5" hidden="1">
      <c r="B781" s="78"/>
      <c r="C781" s="24"/>
      <c r="D781" s="24"/>
      <c r="E781" s="24"/>
    </row>
    <row r="782" spans="2:5" hidden="1">
      <c r="B782" s="78"/>
      <c r="C782" s="24"/>
      <c r="D782" s="24"/>
      <c r="E782" s="24"/>
    </row>
    <row r="783" spans="2:5" hidden="1">
      <c r="B783" s="78"/>
      <c r="C783" s="24"/>
      <c r="D783" s="24"/>
      <c r="E783" s="24"/>
    </row>
    <row r="784" spans="2:5" hidden="1">
      <c r="B784" s="78"/>
      <c r="C784" s="24"/>
      <c r="D784" s="24"/>
      <c r="E784" s="24"/>
    </row>
    <row r="785" spans="2:5" hidden="1">
      <c r="B785" s="78"/>
      <c r="C785" s="24"/>
      <c r="D785" s="24"/>
      <c r="E785" s="24"/>
    </row>
    <row r="786" spans="2:5" hidden="1">
      <c r="B786" s="78"/>
      <c r="C786" s="24"/>
      <c r="D786" s="24"/>
      <c r="E786" s="24"/>
    </row>
    <row r="787" spans="2:5" hidden="1">
      <c r="B787" s="78"/>
      <c r="C787" s="24"/>
      <c r="D787" s="24"/>
      <c r="E787" s="24"/>
    </row>
    <row r="788" spans="2:5" hidden="1">
      <c r="B788" s="78"/>
      <c r="C788" s="24"/>
      <c r="D788" s="24"/>
      <c r="E788" s="24"/>
    </row>
    <row r="789" spans="2:5" hidden="1">
      <c r="B789" s="78"/>
      <c r="C789" s="24"/>
      <c r="D789" s="24"/>
      <c r="E789" s="24"/>
    </row>
    <row r="790" spans="2:5" hidden="1">
      <c r="B790" s="78"/>
      <c r="C790" s="24"/>
      <c r="D790" s="24"/>
      <c r="E790" s="24"/>
    </row>
    <row r="791" spans="2:5" hidden="1">
      <c r="B791" s="78"/>
      <c r="C791" s="24"/>
      <c r="D791" s="24"/>
      <c r="E791" s="24"/>
    </row>
    <row r="792" spans="2:5" hidden="1">
      <c r="B792" s="78"/>
      <c r="C792" s="24"/>
      <c r="D792" s="24"/>
      <c r="E792" s="24"/>
    </row>
    <row r="793" spans="2:5" hidden="1">
      <c r="B793" s="78"/>
      <c r="C793" s="24"/>
      <c r="D793" s="24"/>
      <c r="E793" s="24"/>
    </row>
    <row r="794" spans="2:5" hidden="1">
      <c r="B794" s="78"/>
      <c r="C794" s="24"/>
      <c r="D794" s="24"/>
      <c r="E794" s="24"/>
    </row>
    <row r="795" spans="2:5" hidden="1">
      <c r="B795" s="78"/>
      <c r="C795" s="24"/>
      <c r="D795" s="24"/>
      <c r="E795" s="24"/>
    </row>
    <row r="796" spans="2:5" hidden="1">
      <c r="B796" s="78"/>
      <c r="C796" s="24"/>
      <c r="D796" s="24"/>
      <c r="E796" s="24"/>
    </row>
    <row r="797" spans="2:5" hidden="1">
      <c r="B797" s="78"/>
      <c r="C797" s="24"/>
      <c r="D797" s="24"/>
      <c r="E797" s="24"/>
    </row>
    <row r="798" spans="2:5" hidden="1">
      <c r="B798" s="78"/>
      <c r="C798" s="24"/>
      <c r="D798" s="24"/>
      <c r="E798" s="24"/>
    </row>
    <row r="799" spans="2:5" hidden="1">
      <c r="B799" s="78"/>
      <c r="C799" s="24"/>
      <c r="D799" s="24"/>
      <c r="E799" s="24"/>
    </row>
    <row r="800" spans="2:5" hidden="1">
      <c r="B800" s="78"/>
      <c r="C800" s="24"/>
      <c r="D800" s="24"/>
      <c r="E800" s="24"/>
    </row>
    <row r="801" spans="2:5" hidden="1">
      <c r="B801" s="78"/>
      <c r="C801" s="24"/>
      <c r="D801" s="24"/>
      <c r="E801" s="24"/>
    </row>
    <row r="802" spans="2:5" hidden="1">
      <c r="B802" s="78"/>
      <c r="C802" s="24"/>
      <c r="D802" s="24"/>
      <c r="E802" s="24"/>
    </row>
    <row r="803" spans="2:5" hidden="1">
      <c r="B803" s="78"/>
      <c r="C803" s="24"/>
      <c r="D803" s="24"/>
      <c r="E803" s="24"/>
    </row>
    <row r="804" spans="2:5" hidden="1">
      <c r="B804" s="78"/>
      <c r="C804" s="24"/>
      <c r="D804" s="24"/>
      <c r="E804" s="24"/>
    </row>
    <row r="805" spans="2:5" hidden="1">
      <c r="B805" s="78"/>
      <c r="C805" s="24"/>
      <c r="D805" s="24"/>
      <c r="E805" s="24"/>
    </row>
    <row r="806" spans="2:5" hidden="1">
      <c r="B806" s="78"/>
      <c r="C806" s="24"/>
      <c r="D806" s="24"/>
      <c r="E806" s="24"/>
    </row>
    <row r="807" spans="2:5" hidden="1">
      <c r="B807" s="78"/>
      <c r="C807" s="24"/>
      <c r="D807" s="24"/>
      <c r="E807" s="24"/>
    </row>
    <row r="808" spans="2:5" hidden="1">
      <c r="B808" s="78"/>
      <c r="C808" s="24"/>
      <c r="D808" s="24"/>
      <c r="E808" s="24"/>
    </row>
    <row r="809" spans="2:5" hidden="1">
      <c r="B809" s="78"/>
      <c r="C809" s="24"/>
      <c r="D809" s="24"/>
      <c r="E809" s="24"/>
    </row>
    <row r="810" spans="2:5" hidden="1">
      <c r="B810" s="78"/>
      <c r="C810" s="24"/>
      <c r="D810" s="24"/>
      <c r="E810" s="24"/>
    </row>
    <row r="811" spans="2:5" hidden="1">
      <c r="B811" s="78"/>
      <c r="C811" s="24"/>
      <c r="D811" s="24"/>
      <c r="E811" s="24"/>
    </row>
    <row r="812" spans="2:5" hidden="1">
      <c r="B812" s="78"/>
      <c r="C812" s="24"/>
      <c r="D812" s="24"/>
      <c r="E812" s="24"/>
    </row>
    <row r="813" spans="2:5" hidden="1">
      <c r="B813" s="78"/>
      <c r="C813" s="24"/>
      <c r="D813" s="24"/>
      <c r="E813" s="24"/>
    </row>
    <row r="814" spans="2:5" hidden="1">
      <c r="B814" s="78"/>
      <c r="C814" s="24"/>
      <c r="D814" s="24"/>
      <c r="E814" s="24"/>
    </row>
    <row r="815" spans="2:5" hidden="1">
      <c r="B815" s="78"/>
      <c r="C815" s="24"/>
      <c r="D815" s="24"/>
      <c r="E815" s="24"/>
    </row>
    <row r="816" spans="2:5" hidden="1">
      <c r="B816" s="78"/>
      <c r="C816" s="24"/>
      <c r="D816" s="24"/>
      <c r="E816" s="24"/>
    </row>
    <row r="817" spans="2:5" hidden="1">
      <c r="B817" s="78"/>
      <c r="C817" s="24"/>
      <c r="D817" s="24"/>
      <c r="E817" s="24"/>
    </row>
    <row r="818" spans="2:5" hidden="1">
      <c r="B818" s="78"/>
      <c r="C818" s="24"/>
      <c r="D818" s="24"/>
      <c r="E818" s="24"/>
    </row>
    <row r="819" spans="2:5" hidden="1">
      <c r="B819" s="78"/>
      <c r="C819" s="24"/>
      <c r="D819" s="24"/>
      <c r="E819" s="24"/>
    </row>
    <row r="820" spans="2:5" hidden="1">
      <c r="B820" s="78"/>
      <c r="C820" s="24"/>
      <c r="D820" s="24"/>
      <c r="E820" s="24"/>
    </row>
    <row r="821" spans="2:5" hidden="1">
      <c r="B821" s="78"/>
      <c r="C821" s="24"/>
      <c r="D821" s="24"/>
      <c r="E821" s="24"/>
    </row>
    <row r="822" spans="2:5" hidden="1">
      <c r="B822" s="78"/>
      <c r="C822" s="24"/>
      <c r="D822" s="24"/>
      <c r="E822" s="24"/>
    </row>
    <row r="823" spans="2:5" hidden="1">
      <c r="B823" s="78"/>
      <c r="C823" s="24"/>
      <c r="D823" s="24"/>
      <c r="E823" s="24"/>
    </row>
    <row r="824" spans="2:5" hidden="1">
      <c r="B824" s="78"/>
      <c r="C824" s="24"/>
      <c r="D824" s="24"/>
      <c r="E824" s="24"/>
    </row>
    <row r="825" spans="2:5" hidden="1">
      <c r="B825" s="78"/>
      <c r="C825" s="24"/>
      <c r="D825" s="24"/>
      <c r="E825" s="24"/>
    </row>
    <row r="826" spans="2:5" hidden="1">
      <c r="B826" s="78"/>
      <c r="C826" s="24"/>
      <c r="D826" s="24"/>
      <c r="E826" s="24"/>
    </row>
    <row r="827" spans="2:5" hidden="1">
      <c r="B827" s="78"/>
      <c r="C827" s="24"/>
      <c r="D827" s="24"/>
      <c r="E827" s="24"/>
    </row>
    <row r="828" spans="2:5" hidden="1">
      <c r="B828" s="78"/>
      <c r="C828" s="24"/>
      <c r="D828" s="24"/>
      <c r="E828" s="24"/>
    </row>
    <row r="829" spans="2:5" hidden="1">
      <c r="B829" s="78"/>
      <c r="C829" s="24"/>
      <c r="D829" s="24"/>
      <c r="E829" s="24"/>
    </row>
    <row r="830" spans="2:5" hidden="1">
      <c r="B830" s="78"/>
      <c r="C830" s="24"/>
      <c r="D830" s="24"/>
      <c r="E830" s="24"/>
    </row>
    <row r="831" spans="2:5" hidden="1">
      <c r="B831" s="78"/>
      <c r="C831" s="24"/>
      <c r="D831" s="24"/>
      <c r="E831" s="24"/>
    </row>
    <row r="832" spans="2:5" hidden="1">
      <c r="B832" s="78"/>
      <c r="C832" s="24"/>
      <c r="D832" s="24"/>
      <c r="E832" s="24"/>
    </row>
    <row r="833" spans="2:5" hidden="1">
      <c r="B833" s="78"/>
      <c r="C833" s="24"/>
      <c r="D833" s="24"/>
      <c r="E833" s="24"/>
    </row>
    <row r="834" spans="2:5" hidden="1">
      <c r="B834" s="78"/>
      <c r="C834" s="24"/>
      <c r="D834" s="24"/>
      <c r="E834" s="24"/>
    </row>
    <row r="835" spans="2:5" hidden="1">
      <c r="B835" s="78"/>
      <c r="C835" s="24"/>
      <c r="D835" s="24"/>
      <c r="E835" s="24"/>
    </row>
    <row r="836" spans="2:5" hidden="1">
      <c r="B836" s="78"/>
      <c r="C836" s="24"/>
      <c r="D836" s="24"/>
      <c r="E836" s="24"/>
    </row>
    <row r="837" spans="2:5" hidden="1">
      <c r="B837" s="78"/>
      <c r="C837" s="24"/>
      <c r="D837" s="24"/>
      <c r="E837" s="24"/>
    </row>
    <row r="838" spans="2:5" hidden="1">
      <c r="B838" s="78"/>
      <c r="C838" s="24"/>
      <c r="D838" s="24"/>
      <c r="E838" s="24"/>
    </row>
    <row r="839" spans="2:5" hidden="1">
      <c r="B839" s="78"/>
      <c r="C839" s="24"/>
      <c r="D839" s="24"/>
      <c r="E839" s="24"/>
    </row>
    <row r="840" spans="2:5" hidden="1">
      <c r="B840" s="78"/>
      <c r="C840" s="24"/>
      <c r="D840" s="24"/>
      <c r="E840" s="24"/>
    </row>
    <row r="841" spans="2:5" hidden="1">
      <c r="B841" s="78"/>
      <c r="C841" s="24"/>
      <c r="D841" s="24"/>
      <c r="E841" s="24"/>
    </row>
    <row r="842" spans="2:5" hidden="1">
      <c r="B842" s="78"/>
      <c r="C842" s="24"/>
      <c r="D842" s="24"/>
      <c r="E842" s="24"/>
    </row>
    <row r="843" spans="2:5" hidden="1">
      <c r="B843" s="78"/>
      <c r="C843" s="24"/>
      <c r="D843" s="24"/>
      <c r="E843" s="24"/>
    </row>
    <row r="844" spans="2:5" hidden="1">
      <c r="B844" s="78"/>
      <c r="C844" s="24"/>
      <c r="D844" s="24"/>
      <c r="E844" s="24"/>
    </row>
    <row r="845" spans="2:5" hidden="1">
      <c r="B845" s="78"/>
      <c r="C845" s="24"/>
      <c r="D845" s="24"/>
      <c r="E845" s="24"/>
    </row>
    <row r="846" spans="2:5" hidden="1">
      <c r="B846" s="78"/>
      <c r="C846" s="24"/>
      <c r="D846" s="24"/>
      <c r="E846" s="24"/>
    </row>
    <row r="847" spans="2:5" hidden="1">
      <c r="B847" s="78"/>
      <c r="C847" s="24"/>
      <c r="D847" s="24"/>
      <c r="E847" s="24"/>
    </row>
    <row r="848" spans="2:5" hidden="1">
      <c r="B848" s="78"/>
      <c r="C848" s="24"/>
      <c r="D848" s="24"/>
      <c r="E848" s="24"/>
    </row>
    <row r="849" spans="2:5" hidden="1">
      <c r="B849" s="78"/>
      <c r="C849" s="24"/>
      <c r="D849" s="24"/>
      <c r="E849" s="24"/>
    </row>
    <row r="850" spans="2:5" hidden="1">
      <c r="B850" s="78"/>
      <c r="C850" s="24"/>
      <c r="D850" s="24"/>
      <c r="E850" s="24"/>
    </row>
    <row r="851" spans="2:5" hidden="1">
      <c r="B851" s="78"/>
      <c r="C851" s="24"/>
      <c r="D851" s="24"/>
      <c r="E851" s="24"/>
    </row>
    <row r="852" spans="2:5" hidden="1">
      <c r="B852" s="78"/>
      <c r="C852" s="24"/>
      <c r="D852" s="24"/>
      <c r="E852" s="24"/>
    </row>
    <row r="853" spans="2:5" hidden="1">
      <c r="B853" s="78"/>
      <c r="C853" s="24"/>
      <c r="D853" s="24"/>
      <c r="E853" s="24"/>
    </row>
    <row r="854" spans="2:5" hidden="1">
      <c r="B854" s="78"/>
      <c r="C854" s="24"/>
      <c r="D854" s="24"/>
      <c r="E854" s="24"/>
    </row>
    <row r="855" spans="2:5" hidden="1">
      <c r="B855" s="78"/>
      <c r="C855" s="24"/>
      <c r="D855" s="24"/>
      <c r="E855" s="24"/>
    </row>
    <row r="856" spans="2:5" hidden="1">
      <c r="B856" s="78"/>
      <c r="C856" s="24"/>
      <c r="D856" s="24"/>
      <c r="E856" s="24"/>
    </row>
    <row r="857" spans="2:5" hidden="1">
      <c r="B857" s="78"/>
      <c r="C857" s="24"/>
      <c r="D857" s="24"/>
      <c r="E857" s="24"/>
    </row>
    <row r="858" spans="2:5" hidden="1">
      <c r="B858" s="78"/>
      <c r="C858" s="24"/>
      <c r="D858" s="24"/>
      <c r="E858" s="24"/>
    </row>
    <row r="859" spans="2:5" hidden="1">
      <c r="B859" s="78"/>
      <c r="C859" s="24"/>
      <c r="D859" s="24"/>
      <c r="E859" s="24"/>
    </row>
    <row r="860" spans="2:5" hidden="1">
      <c r="B860" s="78"/>
      <c r="C860" s="24"/>
      <c r="D860" s="24"/>
      <c r="E860" s="24"/>
    </row>
    <row r="861" spans="2:5" hidden="1">
      <c r="B861" s="78"/>
      <c r="C861" s="24"/>
      <c r="D861" s="24"/>
      <c r="E861" s="24"/>
    </row>
    <row r="862" spans="2:5" hidden="1">
      <c r="B862" s="78"/>
      <c r="C862" s="24"/>
      <c r="D862" s="24"/>
      <c r="E862" s="24"/>
    </row>
    <row r="863" spans="2:5" hidden="1">
      <c r="B863" s="78"/>
      <c r="C863" s="24"/>
      <c r="D863" s="24"/>
      <c r="E863" s="24"/>
    </row>
    <row r="864" spans="2:5" hidden="1">
      <c r="B864" s="78"/>
      <c r="C864" s="24"/>
      <c r="D864" s="24"/>
      <c r="E864" s="24"/>
    </row>
    <row r="865" spans="2:5" hidden="1">
      <c r="B865" s="78"/>
      <c r="C865" s="24"/>
      <c r="D865" s="24"/>
      <c r="E865" s="24"/>
    </row>
    <row r="866" spans="2:5" hidden="1">
      <c r="B866" s="78"/>
      <c r="C866" s="24"/>
      <c r="D866" s="24"/>
      <c r="E866" s="24"/>
    </row>
    <row r="867" spans="2:5" hidden="1">
      <c r="B867" s="78"/>
      <c r="C867" s="24"/>
      <c r="D867" s="24"/>
      <c r="E867" s="24"/>
    </row>
    <row r="868" spans="2:5" hidden="1">
      <c r="B868" s="78"/>
      <c r="C868" s="24"/>
      <c r="D868" s="24"/>
      <c r="E868" s="24"/>
    </row>
    <row r="869" spans="2:5" hidden="1">
      <c r="B869" s="78"/>
      <c r="C869" s="24"/>
      <c r="D869" s="24"/>
      <c r="E869" s="24"/>
    </row>
    <row r="870" spans="2:5" hidden="1">
      <c r="B870" s="78"/>
      <c r="C870" s="24"/>
      <c r="D870" s="24"/>
      <c r="E870" s="24"/>
    </row>
    <row r="871" spans="2:5" hidden="1">
      <c r="B871" s="78"/>
      <c r="C871" s="24"/>
      <c r="D871" s="24"/>
      <c r="E871" s="24"/>
    </row>
    <row r="872" spans="2:5" hidden="1">
      <c r="B872" s="78"/>
      <c r="C872" s="24"/>
      <c r="D872" s="24"/>
      <c r="E872" s="24"/>
    </row>
    <row r="873" spans="2:5" hidden="1">
      <c r="B873" s="78"/>
      <c r="C873" s="24"/>
      <c r="D873" s="24"/>
      <c r="E873" s="24"/>
    </row>
    <row r="874" spans="2:5" hidden="1">
      <c r="B874" s="78"/>
      <c r="C874" s="24"/>
      <c r="D874" s="24"/>
      <c r="E874" s="24"/>
    </row>
    <row r="875" spans="2:5" hidden="1">
      <c r="B875" s="78"/>
      <c r="C875" s="24"/>
      <c r="D875" s="24"/>
      <c r="E875" s="24"/>
    </row>
    <row r="876" spans="2:5" hidden="1">
      <c r="B876" s="78"/>
      <c r="C876" s="24"/>
      <c r="D876" s="24"/>
      <c r="E876" s="24"/>
    </row>
    <row r="877" spans="2:5" hidden="1">
      <c r="B877" s="78"/>
      <c r="C877" s="24"/>
      <c r="D877" s="24"/>
      <c r="E877" s="24"/>
    </row>
    <row r="878" spans="2:5" hidden="1">
      <c r="B878" s="78"/>
      <c r="C878" s="24"/>
      <c r="D878" s="24"/>
      <c r="E878" s="24"/>
    </row>
    <row r="879" spans="2:5" hidden="1">
      <c r="B879" s="78"/>
      <c r="C879" s="24"/>
      <c r="D879" s="24"/>
      <c r="E879" s="24"/>
    </row>
    <row r="880" spans="2:5" hidden="1">
      <c r="B880" s="78"/>
      <c r="C880" s="24"/>
      <c r="D880" s="24"/>
      <c r="E880" s="24"/>
    </row>
    <row r="881" spans="2:5" hidden="1">
      <c r="B881" s="78"/>
      <c r="C881" s="24"/>
      <c r="D881" s="24"/>
      <c r="E881" s="24"/>
    </row>
    <row r="882" spans="2:5" hidden="1">
      <c r="B882" s="78"/>
      <c r="C882" s="24"/>
      <c r="D882" s="24"/>
      <c r="E882" s="24"/>
    </row>
    <row r="883" spans="2:5" hidden="1">
      <c r="B883" s="78"/>
      <c r="C883" s="24"/>
      <c r="D883" s="24"/>
      <c r="E883" s="24"/>
    </row>
    <row r="884" spans="2:5" hidden="1">
      <c r="B884" s="78"/>
      <c r="C884" s="24"/>
      <c r="D884" s="24"/>
      <c r="E884" s="24"/>
    </row>
    <row r="885" spans="2:5" hidden="1">
      <c r="B885" s="78"/>
      <c r="C885" s="24"/>
      <c r="D885" s="24"/>
      <c r="E885" s="24"/>
    </row>
    <row r="886" spans="2:5" hidden="1">
      <c r="B886" s="78"/>
      <c r="C886" s="24"/>
      <c r="D886" s="24"/>
      <c r="E886" s="24"/>
    </row>
    <row r="887" spans="2:5" hidden="1">
      <c r="B887" s="78"/>
      <c r="C887" s="24"/>
      <c r="D887" s="24"/>
      <c r="E887" s="24"/>
    </row>
    <row r="888" spans="2:5" hidden="1">
      <c r="B888" s="78"/>
      <c r="C888" s="24"/>
      <c r="D888" s="24"/>
      <c r="E888" s="24"/>
    </row>
    <row r="889" spans="2:5" hidden="1">
      <c r="B889" s="78"/>
      <c r="C889" s="24"/>
      <c r="D889" s="24"/>
      <c r="E889" s="24"/>
    </row>
    <row r="890" spans="2:5" hidden="1">
      <c r="B890" s="78"/>
      <c r="C890" s="24"/>
      <c r="D890" s="24"/>
      <c r="E890" s="24"/>
    </row>
    <row r="891" spans="2:5" hidden="1">
      <c r="B891" s="78"/>
      <c r="C891" s="24"/>
      <c r="D891" s="24"/>
      <c r="E891" s="24"/>
    </row>
    <row r="892" spans="2:5" hidden="1">
      <c r="B892" s="78"/>
      <c r="C892" s="24"/>
      <c r="D892" s="24"/>
      <c r="E892" s="24"/>
    </row>
    <row r="893" spans="2:5" hidden="1">
      <c r="B893" s="78"/>
      <c r="C893" s="24"/>
      <c r="D893" s="24"/>
      <c r="E893" s="24"/>
    </row>
    <row r="894" spans="2:5" hidden="1">
      <c r="B894" s="78"/>
      <c r="C894" s="24"/>
      <c r="D894" s="24"/>
      <c r="E894" s="24"/>
    </row>
    <row r="895" spans="2:5" hidden="1">
      <c r="B895" s="78"/>
      <c r="C895" s="24"/>
      <c r="D895" s="24"/>
      <c r="E895" s="24"/>
    </row>
    <row r="896" spans="2:5" hidden="1">
      <c r="B896" s="78"/>
      <c r="C896" s="24"/>
      <c r="D896" s="24"/>
      <c r="E896" s="24"/>
    </row>
    <row r="897" spans="2:5" hidden="1">
      <c r="B897" s="78"/>
      <c r="C897" s="24"/>
      <c r="D897" s="24"/>
      <c r="E897" s="24"/>
    </row>
    <row r="898" spans="2:5" hidden="1">
      <c r="B898" s="78"/>
      <c r="C898" s="24"/>
      <c r="D898" s="24"/>
      <c r="E898" s="24"/>
    </row>
    <row r="899" spans="2:5" hidden="1">
      <c r="B899" s="78"/>
      <c r="C899" s="24"/>
      <c r="D899" s="24"/>
      <c r="E899" s="24"/>
    </row>
    <row r="900" spans="2:5" hidden="1">
      <c r="B900" s="78"/>
      <c r="C900" s="24"/>
      <c r="D900" s="24"/>
      <c r="E900" s="24"/>
    </row>
    <row r="901" spans="2:5" hidden="1">
      <c r="B901" s="78"/>
      <c r="C901" s="24"/>
      <c r="D901" s="24"/>
      <c r="E901" s="24"/>
    </row>
    <row r="902" spans="2:5" hidden="1">
      <c r="B902" s="78"/>
      <c r="C902" s="24"/>
      <c r="D902" s="24"/>
      <c r="E902" s="24"/>
    </row>
    <row r="903" spans="2:5" hidden="1">
      <c r="B903" s="78"/>
      <c r="C903" s="24"/>
      <c r="D903" s="24"/>
      <c r="E903" s="24"/>
    </row>
    <row r="904" spans="2:5" hidden="1">
      <c r="B904" s="78"/>
      <c r="C904" s="24"/>
      <c r="D904" s="24"/>
      <c r="E904" s="24"/>
    </row>
    <row r="905" spans="2:5" hidden="1">
      <c r="B905" s="78"/>
      <c r="C905" s="24"/>
      <c r="D905" s="24"/>
      <c r="E905" s="24"/>
    </row>
    <row r="906" spans="2:5" hidden="1">
      <c r="B906" s="78"/>
      <c r="C906" s="24"/>
      <c r="D906" s="24"/>
      <c r="E906" s="24"/>
    </row>
    <row r="907" spans="2:5" hidden="1">
      <c r="B907" s="78"/>
      <c r="C907" s="24"/>
      <c r="D907" s="24"/>
      <c r="E907" s="24"/>
    </row>
    <row r="908" spans="2:5" hidden="1">
      <c r="B908" s="78"/>
      <c r="C908" s="24"/>
      <c r="D908" s="24"/>
      <c r="E908" s="24"/>
    </row>
    <row r="909" spans="2:5" hidden="1">
      <c r="B909" s="78"/>
      <c r="C909" s="24"/>
      <c r="D909" s="24"/>
      <c r="E909" s="24"/>
    </row>
    <row r="910" spans="2:5" hidden="1">
      <c r="B910" s="78"/>
      <c r="C910" s="24"/>
      <c r="D910" s="24"/>
      <c r="E910" s="24"/>
    </row>
    <row r="911" spans="2:5" hidden="1">
      <c r="B911" s="78"/>
      <c r="C911" s="24"/>
      <c r="D911" s="24"/>
      <c r="E911" s="24"/>
    </row>
    <row r="912" spans="2:5" hidden="1">
      <c r="B912" s="78"/>
      <c r="C912" s="24"/>
      <c r="D912" s="24"/>
      <c r="E912" s="24"/>
    </row>
    <row r="913" spans="2:5" hidden="1">
      <c r="B913" s="78"/>
      <c r="C913" s="24"/>
      <c r="D913" s="24"/>
      <c r="E913" s="24"/>
    </row>
    <row r="914" spans="2:5" hidden="1">
      <c r="B914" s="78"/>
      <c r="C914" s="24"/>
      <c r="D914" s="24"/>
      <c r="E914" s="24"/>
    </row>
    <row r="915" spans="2:5" hidden="1">
      <c r="B915" s="78"/>
      <c r="C915" s="24"/>
      <c r="D915" s="24"/>
      <c r="E915" s="24"/>
    </row>
    <row r="916" spans="2:5" hidden="1">
      <c r="B916" s="78"/>
      <c r="C916" s="24"/>
      <c r="D916" s="24"/>
      <c r="E916" s="24"/>
    </row>
    <row r="917" spans="2:5" hidden="1">
      <c r="B917" s="78"/>
      <c r="C917" s="24"/>
      <c r="D917" s="24"/>
      <c r="E917" s="24"/>
    </row>
    <row r="918" spans="2:5" hidden="1">
      <c r="B918" s="78"/>
      <c r="C918" s="24"/>
      <c r="D918" s="24"/>
      <c r="E918" s="24"/>
    </row>
    <row r="919" spans="2:5" hidden="1">
      <c r="B919" s="78"/>
      <c r="C919" s="24"/>
      <c r="D919" s="24"/>
      <c r="E919" s="24"/>
    </row>
    <row r="920" spans="2:5" hidden="1">
      <c r="B920" s="78"/>
      <c r="C920" s="24"/>
      <c r="D920" s="24"/>
      <c r="E920" s="24"/>
    </row>
    <row r="921" spans="2:5" hidden="1">
      <c r="B921" s="78"/>
      <c r="C921" s="24"/>
      <c r="D921" s="24"/>
      <c r="E921" s="24"/>
    </row>
    <row r="922" spans="2:5" hidden="1">
      <c r="B922" s="78"/>
      <c r="C922" s="24"/>
      <c r="D922" s="24"/>
      <c r="E922" s="24"/>
    </row>
    <row r="923" spans="2:5" hidden="1">
      <c r="B923" s="78"/>
      <c r="C923" s="24"/>
      <c r="D923" s="24"/>
      <c r="E923" s="24"/>
    </row>
    <row r="924" spans="2:5" hidden="1">
      <c r="B924" s="78"/>
      <c r="C924" s="24"/>
      <c r="D924" s="24"/>
      <c r="E924" s="24"/>
    </row>
    <row r="925" spans="2:5" hidden="1">
      <c r="B925" s="78"/>
      <c r="C925" s="24"/>
      <c r="D925" s="24"/>
      <c r="E925" s="24"/>
    </row>
    <row r="926" spans="2:5" hidden="1">
      <c r="B926" s="78"/>
      <c r="C926" s="24"/>
      <c r="D926" s="24"/>
      <c r="E926" s="24"/>
    </row>
    <row r="927" spans="2:5" hidden="1">
      <c r="B927" s="78"/>
      <c r="C927" s="24"/>
      <c r="D927" s="24"/>
      <c r="E927" s="24"/>
    </row>
    <row r="928" spans="2:5" hidden="1">
      <c r="B928" s="78"/>
      <c r="C928" s="24"/>
      <c r="D928" s="24"/>
      <c r="E928" s="24"/>
    </row>
    <row r="929" spans="2:5" hidden="1">
      <c r="B929" s="78"/>
      <c r="C929" s="24"/>
      <c r="D929" s="24"/>
      <c r="E929" s="24"/>
    </row>
    <row r="930" spans="2:5" hidden="1">
      <c r="B930" s="78"/>
      <c r="C930" s="24"/>
      <c r="D930" s="24"/>
      <c r="E930" s="24"/>
    </row>
    <row r="931" spans="2:5" hidden="1">
      <c r="B931" s="78"/>
      <c r="C931" s="24"/>
      <c r="D931" s="24"/>
      <c r="E931" s="24"/>
    </row>
    <row r="932" spans="2:5" hidden="1">
      <c r="B932" s="78"/>
      <c r="C932" s="24"/>
      <c r="D932" s="24"/>
      <c r="E932" s="24"/>
    </row>
    <row r="933" spans="2:5" hidden="1">
      <c r="B933" s="78"/>
      <c r="C933" s="24"/>
      <c r="D933" s="24"/>
      <c r="E933" s="24"/>
    </row>
    <row r="934" spans="2:5" hidden="1">
      <c r="B934" s="78"/>
      <c r="C934" s="24"/>
      <c r="D934" s="24"/>
      <c r="E934" s="24"/>
    </row>
    <row r="935" spans="2:5" hidden="1">
      <c r="B935" s="78"/>
      <c r="C935" s="24"/>
      <c r="D935" s="24"/>
      <c r="E935" s="24"/>
    </row>
    <row r="936" spans="2:5" hidden="1">
      <c r="B936" s="78"/>
      <c r="C936" s="24"/>
      <c r="D936" s="24"/>
      <c r="E936" s="24"/>
    </row>
    <row r="937" spans="2:5" hidden="1">
      <c r="B937" s="78"/>
      <c r="C937" s="24"/>
      <c r="D937" s="24"/>
      <c r="E937" s="24"/>
    </row>
    <row r="938" spans="2:5" hidden="1">
      <c r="B938" s="78"/>
      <c r="C938" s="24"/>
      <c r="D938" s="24"/>
      <c r="E938" s="24"/>
    </row>
    <row r="939" spans="2:5" hidden="1">
      <c r="B939" s="78"/>
      <c r="C939" s="24"/>
      <c r="D939" s="24"/>
      <c r="E939" s="24"/>
    </row>
    <row r="940" spans="2:5" hidden="1">
      <c r="B940" s="78"/>
      <c r="C940" s="24"/>
      <c r="D940" s="24"/>
      <c r="E940" s="24"/>
    </row>
    <row r="941" spans="2:5" hidden="1">
      <c r="B941" s="78"/>
      <c r="C941" s="24"/>
      <c r="D941" s="24"/>
      <c r="E941" s="24"/>
    </row>
    <row r="942" spans="2:5" hidden="1">
      <c r="B942" s="78"/>
      <c r="C942" s="24"/>
      <c r="D942" s="24"/>
      <c r="E942" s="24"/>
    </row>
    <row r="943" spans="2:5" hidden="1">
      <c r="B943" s="78"/>
      <c r="C943" s="24"/>
      <c r="D943" s="24"/>
      <c r="E943" s="24"/>
    </row>
    <row r="944" spans="2:5" hidden="1">
      <c r="B944" s="78"/>
      <c r="C944" s="24"/>
      <c r="D944" s="24"/>
      <c r="E944" s="24"/>
    </row>
    <row r="945" spans="2:5" hidden="1">
      <c r="B945" s="78"/>
      <c r="C945" s="24"/>
      <c r="D945" s="24"/>
      <c r="E945" s="24"/>
    </row>
    <row r="946" spans="2:5" hidden="1">
      <c r="B946" s="78"/>
      <c r="C946" s="24"/>
      <c r="D946" s="24"/>
      <c r="E946" s="24"/>
    </row>
    <row r="947" spans="2:5" hidden="1">
      <c r="B947" s="78"/>
      <c r="C947" s="24"/>
      <c r="D947" s="24"/>
      <c r="E947" s="24"/>
    </row>
    <row r="948" spans="2:5" hidden="1">
      <c r="B948" s="78"/>
      <c r="C948" s="24"/>
      <c r="D948" s="24"/>
      <c r="E948" s="24"/>
    </row>
    <row r="949" spans="2:5" hidden="1">
      <c r="B949" s="78"/>
      <c r="C949" s="24"/>
      <c r="D949" s="24"/>
      <c r="E949" s="24"/>
    </row>
    <row r="950" spans="2:5" hidden="1">
      <c r="B950" s="78"/>
      <c r="C950" s="24"/>
      <c r="D950" s="24"/>
      <c r="E950" s="24"/>
    </row>
    <row r="951" spans="2:5" hidden="1">
      <c r="B951" s="78"/>
      <c r="C951" s="24"/>
      <c r="D951" s="24"/>
      <c r="E951" s="24"/>
    </row>
    <row r="952" spans="2:5" hidden="1">
      <c r="B952" s="78"/>
      <c r="C952" s="24"/>
      <c r="D952" s="24"/>
      <c r="E952" s="24"/>
    </row>
    <row r="953" spans="2:5" hidden="1">
      <c r="B953" s="78"/>
      <c r="C953" s="24"/>
      <c r="D953" s="24"/>
      <c r="E953" s="24"/>
    </row>
    <row r="954" spans="2:5" hidden="1">
      <c r="B954" s="78"/>
      <c r="C954" s="24"/>
      <c r="D954" s="24"/>
      <c r="E954" s="24"/>
    </row>
    <row r="955" spans="2:5" hidden="1">
      <c r="B955" s="78"/>
      <c r="C955" s="24"/>
      <c r="D955" s="24"/>
      <c r="E955" s="24"/>
    </row>
    <row r="956" spans="2:5" hidden="1">
      <c r="B956" s="78"/>
      <c r="C956" s="24"/>
      <c r="D956" s="24"/>
      <c r="E956" s="24"/>
    </row>
    <row r="957" spans="2:5" hidden="1">
      <c r="B957" s="78"/>
      <c r="C957" s="24"/>
      <c r="D957" s="24"/>
      <c r="E957" s="24"/>
    </row>
    <row r="958" spans="2:5" hidden="1">
      <c r="B958" s="78"/>
      <c r="C958" s="24"/>
      <c r="D958" s="24"/>
      <c r="E958" s="24"/>
    </row>
    <row r="959" spans="2:5" hidden="1">
      <c r="B959" s="78"/>
      <c r="C959" s="24"/>
      <c r="D959" s="24"/>
      <c r="E959" s="24"/>
    </row>
    <row r="960" spans="2:5" hidden="1">
      <c r="B960" s="78"/>
      <c r="C960" s="24"/>
      <c r="D960" s="24"/>
      <c r="E960" s="24"/>
    </row>
    <row r="961" spans="2:5" hidden="1">
      <c r="B961" s="78"/>
      <c r="C961" s="24"/>
      <c r="D961" s="24"/>
      <c r="E961" s="24"/>
    </row>
    <row r="962" spans="2:5" hidden="1">
      <c r="B962" s="78"/>
      <c r="C962" s="24"/>
      <c r="D962" s="24"/>
      <c r="E962" s="24"/>
    </row>
    <row r="963" spans="2:5" hidden="1">
      <c r="B963" s="78"/>
      <c r="C963" s="24"/>
      <c r="D963" s="24"/>
      <c r="E963" s="24"/>
    </row>
    <row r="964" spans="2:5" hidden="1">
      <c r="B964" s="78"/>
      <c r="C964" s="24"/>
      <c r="D964" s="24"/>
      <c r="E964" s="24"/>
    </row>
    <row r="965" spans="2:5" hidden="1">
      <c r="B965" s="78"/>
      <c r="C965" s="24"/>
      <c r="D965" s="24"/>
      <c r="E965" s="24"/>
    </row>
    <row r="966" spans="2:5" hidden="1">
      <c r="B966" s="78"/>
      <c r="C966" s="24"/>
      <c r="D966" s="24"/>
      <c r="E966" s="24"/>
    </row>
    <row r="967" spans="2:5" hidden="1">
      <c r="B967" s="78"/>
      <c r="C967" s="24"/>
      <c r="D967" s="24"/>
      <c r="E967" s="24"/>
    </row>
    <row r="968" spans="2:5" hidden="1">
      <c r="B968" s="78"/>
      <c r="C968" s="24"/>
      <c r="D968" s="24"/>
      <c r="E968" s="24"/>
    </row>
    <row r="969" spans="2:5" hidden="1">
      <c r="B969" s="78"/>
      <c r="C969" s="24"/>
      <c r="D969" s="24"/>
      <c r="E969" s="24"/>
    </row>
    <row r="970" spans="2:5" hidden="1">
      <c r="B970" s="78"/>
      <c r="C970" s="24"/>
      <c r="D970" s="24"/>
      <c r="E970" s="24"/>
    </row>
    <row r="971" spans="2:5" hidden="1">
      <c r="B971" s="78"/>
      <c r="C971" s="24"/>
      <c r="D971" s="24"/>
      <c r="E971" s="24"/>
    </row>
    <row r="972" spans="2:5" hidden="1">
      <c r="B972" s="78"/>
      <c r="C972" s="24"/>
      <c r="D972" s="24"/>
      <c r="E972" s="24"/>
    </row>
    <row r="973" spans="2:5" hidden="1">
      <c r="B973" s="78"/>
      <c r="C973" s="24"/>
      <c r="D973" s="24"/>
      <c r="E973" s="24"/>
    </row>
    <row r="974" spans="2:5" hidden="1">
      <c r="B974" s="78"/>
      <c r="C974" s="24"/>
      <c r="D974" s="24"/>
      <c r="E974" s="24"/>
    </row>
    <row r="975" spans="2:5" hidden="1">
      <c r="B975" s="78"/>
      <c r="C975" s="24"/>
      <c r="D975" s="24"/>
      <c r="E975" s="24"/>
    </row>
    <row r="976" spans="2:5" hidden="1">
      <c r="B976" s="78"/>
      <c r="C976" s="24"/>
      <c r="D976" s="24"/>
      <c r="E976" s="24"/>
    </row>
    <row r="977" spans="2:5" hidden="1">
      <c r="B977" s="78"/>
      <c r="C977" s="24"/>
      <c r="D977" s="24"/>
      <c r="E977" s="24"/>
    </row>
    <row r="978" spans="2:5" hidden="1">
      <c r="B978" s="78"/>
      <c r="C978" s="24"/>
      <c r="D978" s="24"/>
      <c r="E978" s="24"/>
    </row>
    <row r="979" spans="2:5" hidden="1">
      <c r="B979" s="78"/>
      <c r="C979" s="24"/>
      <c r="D979" s="24"/>
      <c r="E979" s="24"/>
    </row>
    <row r="980" spans="2:5" hidden="1">
      <c r="B980" s="78"/>
      <c r="C980" s="24"/>
      <c r="D980" s="24"/>
      <c r="E980" s="24"/>
    </row>
    <row r="981" spans="2:5" hidden="1">
      <c r="B981" s="78"/>
      <c r="C981" s="24"/>
      <c r="D981" s="24"/>
      <c r="E981" s="24"/>
    </row>
    <row r="982" spans="2:5" hidden="1">
      <c r="B982" s="78"/>
      <c r="C982" s="24"/>
      <c r="D982" s="24"/>
      <c r="E982" s="24"/>
    </row>
    <row r="983" spans="2:5" hidden="1">
      <c r="B983" s="78"/>
      <c r="C983" s="24"/>
      <c r="D983" s="24"/>
      <c r="E983" s="24"/>
    </row>
    <row r="984" spans="2:5" hidden="1">
      <c r="B984" s="78"/>
      <c r="C984" s="24"/>
      <c r="D984" s="24"/>
      <c r="E984" s="24"/>
    </row>
    <row r="985" spans="2:5" hidden="1">
      <c r="B985" s="78"/>
      <c r="C985" s="24"/>
      <c r="D985" s="24"/>
      <c r="E985" s="24"/>
    </row>
    <row r="986" spans="2:5" hidden="1">
      <c r="B986" s="78"/>
      <c r="C986" s="24"/>
      <c r="D986" s="24"/>
      <c r="E986" s="24"/>
    </row>
    <row r="987" spans="2:5" hidden="1">
      <c r="B987" s="78"/>
      <c r="C987" s="24"/>
      <c r="D987" s="24"/>
      <c r="E987" s="24"/>
    </row>
    <row r="988" spans="2:5" hidden="1">
      <c r="B988" s="78"/>
      <c r="C988" s="24"/>
      <c r="D988" s="24"/>
      <c r="E988" s="24"/>
    </row>
    <row r="989" spans="2:5" hidden="1">
      <c r="B989" s="78"/>
      <c r="C989" s="24"/>
      <c r="D989" s="24"/>
      <c r="E989" s="24"/>
    </row>
    <row r="990" spans="2:5" hidden="1">
      <c r="B990" s="78"/>
      <c r="C990" s="24"/>
      <c r="D990" s="24"/>
      <c r="E990" s="24"/>
    </row>
    <row r="991" spans="2:5" hidden="1">
      <c r="B991" s="78"/>
      <c r="C991" s="24"/>
      <c r="D991" s="24"/>
      <c r="E991" s="24"/>
    </row>
    <row r="992" spans="2:5" hidden="1">
      <c r="B992" s="78"/>
      <c r="C992" s="24"/>
      <c r="D992" s="24"/>
      <c r="E992" s="24"/>
    </row>
    <row r="993" spans="2:5" hidden="1">
      <c r="B993" s="78"/>
      <c r="C993" s="24"/>
      <c r="D993" s="24"/>
      <c r="E993" s="24"/>
    </row>
    <row r="994" spans="2:5" hidden="1">
      <c r="B994" s="78"/>
      <c r="C994" s="24"/>
      <c r="D994" s="24"/>
      <c r="E994" s="24"/>
    </row>
    <row r="995" spans="2:5" hidden="1">
      <c r="B995" s="78"/>
      <c r="C995" s="24"/>
      <c r="D995" s="24"/>
      <c r="E995" s="24"/>
    </row>
    <row r="996" spans="2:5" hidden="1">
      <c r="B996" s="78"/>
      <c r="C996" s="24"/>
      <c r="D996" s="24"/>
      <c r="E996" s="24"/>
    </row>
    <row r="997" spans="2:5" hidden="1">
      <c r="B997" s="78"/>
      <c r="C997" s="24"/>
      <c r="D997" s="24"/>
      <c r="E997" s="24"/>
    </row>
    <row r="998" spans="2:5" hidden="1">
      <c r="B998" s="78"/>
      <c r="C998" s="24"/>
      <c r="D998" s="24"/>
      <c r="E998" s="24"/>
    </row>
    <row r="999" spans="2:5" hidden="1">
      <c r="B999" s="78"/>
      <c r="C999" s="24"/>
      <c r="D999" s="24"/>
      <c r="E999" s="24"/>
    </row>
    <row r="1000" spans="2:5" hidden="1">
      <c r="B1000" s="78"/>
      <c r="C1000" s="24"/>
      <c r="D1000" s="24"/>
      <c r="E1000" s="24"/>
    </row>
    <row r="1001" spans="2:5" hidden="1">
      <c r="B1001" s="78"/>
      <c r="C1001" s="24"/>
      <c r="D1001" s="24"/>
      <c r="E1001" s="24"/>
    </row>
    <row r="1002" spans="2:5" hidden="1">
      <c r="B1002" s="78"/>
      <c r="C1002" s="24"/>
      <c r="D1002" s="24"/>
      <c r="E1002" s="24"/>
    </row>
    <row r="1003" spans="2:5" hidden="1">
      <c r="B1003" s="78"/>
      <c r="C1003" s="24"/>
      <c r="D1003" s="24"/>
      <c r="E1003" s="24"/>
    </row>
    <row r="1004" spans="2:5" hidden="1">
      <c r="B1004" s="78"/>
      <c r="C1004" s="24"/>
      <c r="D1004" s="24"/>
      <c r="E1004" s="24"/>
    </row>
    <row r="1005" spans="2:5" hidden="1">
      <c r="B1005" s="78"/>
      <c r="C1005" s="24"/>
      <c r="D1005" s="24"/>
      <c r="E1005" s="24"/>
    </row>
    <row r="1006" spans="2:5" hidden="1">
      <c r="B1006" s="78"/>
      <c r="C1006" s="24"/>
      <c r="D1006" s="24"/>
      <c r="E1006" s="24"/>
    </row>
    <row r="1007" spans="2:5" hidden="1">
      <c r="B1007" s="78"/>
      <c r="C1007" s="24"/>
      <c r="D1007" s="24"/>
      <c r="E1007" s="24"/>
    </row>
    <row r="1008" spans="2:5" hidden="1">
      <c r="B1008" s="78"/>
      <c r="C1008" s="24"/>
      <c r="D1008" s="24"/>
      <c r="E1008" s="24"/>
    </row>
    <row r="1009" spans="2:5" hidden="1">
      <c r="B1009" s="78"/>
      <c r="C1009" s="24"/>
      <c r="D1009" s="24"/>
      <c r="E1009" s="24"/>
    </row>
    <row r="1010" spans="2:5" hidden="1">
      <c r="B1010" s="78"/>
      <c r="C1010" s="24"/>
      <c r="D1010" s="24"/>
      <c r="E1010" s="24"/>
    </row>
    <row r="1011" spans="2:5" hidden="1">
      <c r="B1011" s="78"/>
      <c r="C1011" s="24"/>
      <c r="D1011" s="24"/>
      <c r="E1011" s="24"/>
    </row>
    <row r="1012" spans="2:5" hidden="1">
      <c r="B1012" s="78"/>
      <c r="C1012" s="24"/>
      <c r="D1012" s="24"/>
      <c r="E1012" s="24"/>
    </row>
    <row r="1013" spans="2:5" hidden="1">
      <c r="B1013" s="78"/>
      <c r="C1013" s="24"/>
      <c r="D1013" s="24"/>
      <c r="E1013" s="24"/>
    </row>
    <row r="1014" spans="2:5" hidden="1">
      <c r="B1014" s="78"/>
      <c r="C1014" s="24"/>
      <c r="D1014" s="24"/>
      <c r="E1014" s="24"/>
    </row>
    <row r="1015" spans="2:5" hidden="1">
      <c r="B1015" s="78"/>
      <c r="C1015" s="24"/>
      <c r="D1015" s="24"/>
      <c r="E1015" s="24"/>
    </row>
    <row r="1016" spans="2:5" hidden="1">
      <c r="B1016" s="78"/>
      <c r="C1016" s="24"/>
      <c r="D1016" s="24"/>
      <c r="E1016" s="24"/>
    </row>
    <row r="1017" spans="2:5" hidden="1">
      <c r="B1017" s="78"/>
      <c r="C1017" s="24"/>
      <c r="D1017" s="24"/>
      <c r="E1017" s="24"/>
    </row>
    <row r="1018" spans="2:5" hidden="1">
      <c r="B1018" s="78"/>
      <c r="C1018" s="24"/>
      <c r="D1018" s="24"/>
      <c r="E1018" s="24"/>
    </row>
    <row r="1019" spans="2:5" hidden="1">
      <c r="B1019" s="78"/>
      <c r="C1019" s="24"/>
      <c r="D1019" s="24"/>
      <c r="E1019" s="24"/>
    </row>
    <row r="1020" spans="2:5" hidden="1">
      <c r="B1020" s="78"/>
      <c r="C1020" s="24"/>
      <c r="D1020" s="24"/>
      <c r="E1020" s="24"/>
    </row>
    <row r="1021" spans="2:5" hidden="1">
      <c r="B1021" s="78"/>
      <c r="C1021" s="24"/>
      <c r="D1021" s="24"/>
      <c r="E1021" s="24"/>
    </row>
  </sheetData>
  <sheetProtection password="C978" sheet="1" objects="1" scenarios="1"/>
  <mergeCells count="2">
    <mergeCell ref="C9:D9"/>
    <mergeCell ref="C10:D10"/>
  </mergeCells>
  <phoneticPr fontId="15" type="noConversion"/>
  <dataValidations xWindow="489" yWindow="827" count="5">
    <dataValidation type="list" allowBlank="1" showInputMessage="1" showErrorMessage="1" errorTitle="COVER SHEET" error="SELECT FROM DROP DOWN LIST " sqref="D20">
      <formula1>$A$17:$A$21</formula1>
    </dataValidation>
    <dataValidation type="date" allowBlank="1" showInputMessage="1" showErrorMessage="1" errorTitle="COVER SHEET" error="Insert date in the form dd/mm/yy_x000a_" sqref="D23:D24">
      <formula1>36892</formula1>
      <formula2>72686</formula2>
    </dataValidation>
    <dataValidation type="list" allowBlank="1" showInputMessage="1" showErrorMessage="1" promptTitle="COVER SHEET" prompt="Returns are to be prepared in the currency in which the Audited Annual Financial Statements are compiled. The Reporting Currency of the accounts should be inserted in accordance with the ISO Code. " sqref="D30">
      <formula1>$H$28:$H$41</formula1>
    </dataValidation>
    <dataValidation allowBlank="1" showInputMessage="1" showErrorMessage="1" promptTitle="COVER SHEET" prompt="If the Reporting Currency of the Accounts is not Euro ('EUR') the relevant Middle Exchange Rate against the Euro published by the Central Bank of Malta as at the end of the reporting month should be inserted." sqref="D33"/>
    <dataValidation type="list" showInputMessage="1" showErrorMessage="1" errorTitle="COVER SHEET" error="Enter Document Type" sqref="C10:D10">
      <formula1>$F$10:$F$11</formula1>
    </dataValidation>
  </dataValidations>
  <printOptions horizontalCentered="1"/>
  <pageMargins left="0.62992125984251968" right="0.31496062992125984" top="0.59055118110236227" bottom="0.59055118110236227" header="0.51181102362204722" footer="0.51181102362204722"/>
  <pageSetup paperSize="9" orientation="portrait" horizontalDpi="4294967292" r:id="rId1"/>
  <headerFooter alignWithMargins="0"/>
  <legacyDrawing r:id="rId2"/>
  <oleObjects>
    <oleObject progId="Word.Document.8" shapeId="9220" r:id="rId3"/>
  </oleObjects>
</worksheet>
</file>

<file path=xl/worksheets/sheet10.xml><?xml version="1.0" encoding="utf-8"?>
<worksheet xmlns="http://schemas.openxmlformats.org/spreadsheetml/2006/main" xmlns:r="http://schemas.openxmlformats.org/officeDocument/2006/relationships">
  <sheetPr>
    <pageSetUpPr fitToPage="1"/>
  </sheetPr>
  <dimension ref="A1:U124"/>
  <sheetViews>
    <sheetView zoomScale="96" workbookViewId="0">
      <pane xSplit="2" ySplit="9" topLeftCell="C61" activePane="bottomRight" state="frozen"/>
      <selection pane="topRight" activeCell="C1" sqref="C1"/>
      <selection pane="bottomLeft" activeCell="A10" sqref="A10"/>
      <selection pane="bottomRight" activeCell="F70" sqref="F70"/>
    </sheetView>
  </sheetViews>
  <sheetFormatPr defaultColWidth="0" defaultRowHeight="12.75" zeroHeight="1"/>
  <cols>
    <col min="1" max="1" width="3.140625" style="71" customWidth="1"/>
    <col min="2" max="2" width="32.140625" style="46" customWidth="1"/>
    <col min="3" max="3" width="10.28515625" style="72" customWidth="1"/>
    <col min="4" max="4" width="15.85546875" style="72" customWidth="1"/>
    <col min="5" max="5" width="12.28515625" style="72" customWidth="1"/>
    <col min="6" max="6" width="12.5703125" style="72" customWidth="1"/>
    <col min="7" max="7" width="12.28515625" style="72" customWidth="1"/>
    <col min="8" max="8" width="12.28515625" style="46" customWidth="1"/>
    <col min="9" max="9" width="9.85546875" style="46" customWidth="1"/>
    <col min="10" max="10" width="23.42578125" style="46" customWidth="1"/>
    <col min="11" max="11" width="13.5703125" style="72" customWidth="1"/>
    <col min="12" max="12" width="13.5703125" style="70" customWidth="1"/>
    <col min="13" max="13" width="10.42578125" style="72" customWidth="1"/>
    <col min="14" max="14" width="11.140625" style="72" customWidth="1"/>
    <col min="15" max="16" width="12.7109375" style="72" customWidth="1"/>
    <col min="17" max="17" width="0.7109375" style="7" customWidth="1"/>
    <col min="18" max="18" width="17.42578125" style="7" hidden="1" customWidth="1"/>
    <col min="19" max="16384" width="9.140625" style="61" hidden="1"/>
  </cols>
  <sheetData>
    <row r="1" spans="1:21" ht="13.5" thickBot="1">
      <c r="A1" s="59"/>
      <c r="B1" s="111" t="s">
        <v>144</v>
      </c>
      <c r="C1" s="112"/>
      <c r="D1" s="112"/>
      <c r="E1" s="113"/>
      <c r="F1" s="113"/>
      <c r="G1" s="112"/>
      <c r="H1" s="52"/>
      <c r="I1" s="52"/>
      <c r="J1" s="52"/>
      <c r="K1" s="112"/>
      <c r="L1" s="112"/>
      <c r="M1" s="112"/>
      <c r="N1" s="112"/>
      <c r="O1" s="112"/>
      <c r="P1" s="112"/>
    </row>
    <row r="2" spans="1:21" ht="12.75" customHeight="1">
      <c r="A2" s="62"/>
      <c r="B2" s="63"/>
      <c r="C2" s="15"/>
      <c r="D2" s="15"/>
      <c r="E2" s="15"/>
      <c r="F2" s="15"/>
      <c r="G2" s="15"/>
      <c r="H2" s="64"/>
      <c r="I2" s="64"/>
      <c r="J2" s="64"/>
      <c r="K2" s="15"/>
      <c r="L2" s="15"/>
      <c r="M2" s="15"/>
      <c r="N2" s="15"/>
      <c r="O2" s="5"/>
      <c r="P2" s="5"/>
    </row>
    <row r="3" spans="1:21" ht="12.75" customHeight="1">
      <c r="A3" s="62">
        <v>1</v>
      </c>
      <c r="B3" s="65" t="s">
        <v>101</v>
      </c>
      <c r="C3" s="64"/>
      <c r="D3" s="145" t="str">
        <f>IF('Cover Sheet'!D30="","",'Cover Sheet'!D30)</f>
        <v/>
      </c>
      <c r="E3" s="66"/>
      <c r="F3" s="66"/>
      <c r="G3" s="3"/>
      <c r="H3" s="1"/>
      <c r="I3" s="1"/>
      <c r="J3" s="1"/>
      <c r="K3" s="15"/>
      <c r="L3" s="15"/>
      <c r="M3" s="15"/>
      <c r="N3" s="15"/>
      <c r="O3" s="5"/>
      <c r="P3" s="5"/>
    </row>
    <row r="4" spans="1:21" ht="12.75" customHeight="1">
      <c r="A4" s="62"/>
      <c r="B4" s="65"/>
      <c r="C4" s="64"/>
      <c r="D4" s="1"/>
      <c r="E4" s="8"/>
      <c r="F4" s="8"/>
      <c r="G4" s="3"/>
      <c r="H4" s="1"/>
      <c r="I4" s="1"/>
      <c r="J4" s="1"/>
      <c r="K4" s="15"/>
      <c r="L4" s="15"/>
      <c r="M4" s="15"/>
      <c r="N4" s="15"/>
      <c r="O4" s="5"/>
      <c r="P4" s="5"/>
    </row>
    <row r="5" spans="1:21" ht="12.75" customHeight="1">
      <c r="A5" s="62">
        <v>2</v>
      </c>
      <c r="B5" s="65" t="s">
        <v>145</v>
      </c>
      <c r="C5" s="64"/>
      <c r="D5" s="178" t="str">
        <f>IF('Cover Sheet'!$D$24="","",'Cover Sheet'!$D$24)</f>
        <v/>
      </c>
      <c r="E5" s="8"/>
      <c r="F5" s="8"/>
      <c r="G5" s="3"/>
      <c r="H5" s="1"/>
      <c r="I5" s="1"/>
      <c r="J5" s="1"/>
      <c r="K5" s="15"/>
      <c r="L5" s="15"/>
      <c r="M5" s="15"/>
      <c r="N5" s="15"/>
      <c r="O5" s="5"/>
      <c r="P5" s="5"/>
    </row>
    <row r="6" spans="1:21" ht="12.75" customHeight="1">
      <c r="A6" s="62"/>
      <c r="B6" s="65"/>
      <c r="C6" s="64"/>
      <c r="D6" s="152"/>
      <c r="E6" s="8"/>
      <c r="F6" s="8"/>
      <c r="G6" s="3"/>
      <c r="H6" s="1"/>
      <c r="I6" s="1"/>
      <c r="J6" s="1"/>
      <c r="K6" s="15"/>
      <c r="L6" s="15"/>
      <c r="M6" s="15"/>
      <c r="N6" s="15"/>
      <c r="O6" s="5"/>
      <c r="P6" s="5"/>
    </row>
    <row r="7" spans="1:21" ht="12.75" customHeight="1">
      <c r="A7" s="62"/>
      <c r="B7" s="146" t="s">
        <v>103</v>
      </c>
      <c r="C7" s="146" t="s">
        <v>104</v>
      </c>
      <c r="D7" s="146" t="s">
        <v>105</v>
      </c>
      <c r="E7" s="5"/>
      <c r="F7" s="5"/>
      <c r="G7" s="146" t="s">
        <v>106</v>
      </c>
      <c r="H7" s="146" t="s">
        <v>107</v>
      </c>
      <c r="I7" s="146" t="s">
        <v>108</v>
      </c>
      <c r="J7" s="7"/>
      <c r="K7" s="146" t="s">
        <v>109</v>
      </c>
      <c r="L7" s="146" t="s">
        <v>110</v>
      </c>
      <c r="M7" s="146" t="s">
        <v>111</v>
      </c>
      <c r="N7" s="146" t="s">
        <v>112</v>
      </c>
      <c r="O7" s="1" t="s">
        <v>113</v>
      </c>
      <c r="P7" s="1" t="s">
        <v>114</v>
      </c>
    </row>
    <row r="8" spans="1:21" ht="102.75" customHeight="1">
      <c r="A8" s="62"/>
      <c r="B8" s="114" t="s">
        <v>115</v>
      </c>
      <c r="C8" s="114" t="s">
        <v>116</v>
      </c>
      <c r="D8" s="114" t="s">
        <v>159</v>
      </c>
      <c r="E8" s="67"/>
      <c r="F8" s="67"/>
      <c r="G8" s="114" t="s">
        <v>163</v>
      </c>
      <c r="H8" s="155" t="s">
        <v>162</v>
      </c>
      <c r="I8" s="114" t="s">
        <v>167</v>
      </c>
      <c r="J8" s="6"/>
      <c r="K8" s="114" t="s">
        <v>160</v>
      </c>
      <c r="L8" s="114" t="s">
        <v>158</v>
      </c>
      <c r="M8" s="114" t="s">
        <v>117</v>
      </c>
      <c r="N8" s="114" t="s">
        <v>118</v>
      </c>
      <c r="O8" s="121" t="s">
        <v>161</v>
      </c>
      <c r="P8" s="122"/>
    </row>
    <row r="9" spans="1:21" ht="12" customHeight="1">
      <c r="A9" s="62"/>
      <c r="B9" s="115"/>
      <c r="C9" s="116"/>
      <c r="D9" s="117"/>
      <c r="E9" s="67"/>
      <c r="F9" s="67"/>
      <c r="G9" s="116"/>
      <c r="H9" s="156"/>
      <c r="I9" s="158" t="str">
        <f>D5</f>
        <v/>
      </c>
      <c r="J9" s="6"/>
      <c r="K9" s="116" t="str">
        <f>IF(D3="","",D3)</f>
        <v/>
      </c>
      <c r="L9" s="116" t="str">
        <f>IF(D3="","",D3)</f>
        <v/>
      </c>
      <c r="M9" s="116"/>
      <c r="N9" s="116"/>
      <c r="O9" s="116" t="s">
        <v>119</v>
      </c>
      <c r="P9" s="123" t="s">
        <v>120</v>
      </c>
    </row>
    <row r="10" spans="1:21" ht="12" customHeight="1">
      <c r="A10" s="62"/>
      <c r="B10" s="118"/>
      <c r="C10" s="119"/>
      <c r="D10" s="119"/>
      <c r="E10" s="4"/>
      <c r="F10" s="4"/>
      <c r="G10" s="119"/>
      <c r="H10" s="157"/>
      <c r="I10" s="120"/>
      <c r="J10" s="6"/>
      <c r="K10" s="118"/>
      <c r="L10" s="118"/>
      <c r="M10" s="119"/>
      <c r="N10" s="119"/>
      <c r="O10" s="124" t="str">
        <f>L9</f>
        <v/>
      </c>
      <c r="P10" s="125" t="str">
        <f>L9</f>
        <v/>
      </c>
    </row>
    <row r="11" spans="1:21">
      <c r="A11" s="59">
        <v>3</v>
      </c>
      <c r="B11" s="7"/>
      <c r="C11" s="4"/>
      <c r="D11" s="4"/>
      <c r="E11" s="4"/>
      <c r="F11" s="4"/>
      <c r="G11" s="4"/>
      <c r="H11" s="4"/>
      <c r="I11" s="6"/>
      <c r="J11" s="6"/>
      <c r="K11" s="7"/>
      <c r="L11" s="7"/>
      <c r="M11" s="4"/>
      <c r="N11" s="4"/>
      <c r="O11" s="247"/>
      <c r="P11" s="247"/>
    </row>
    <row r="12" spans="1:21">
      <c r="A12" s="59" t="s">
        <v>121</v>
      </c>
      <c r="B12" s="38" t="s">
        <v>122</v>
      </c>
      <c r="C12" s="5"/>
      <c r="D12" s="5"/>
      <c r="E12" s="5"/>
      <c r="F12" s="5"/>
      <c r="G12" s="5"/>
      <c r="H12" s="5"/>
      <c r="I12" s="7"/>
      <c r="J12" s="7"/>
      <c r="K12" s="5"/>
      <c r="L12" s="5"/>
      <c r="M12" s="5"/>
      <c r="N12" s="5"/>
      <c r="O12" s="247"/>
      <c r="P12" s="247"/>
      <c r="T12" s="192" t="s">
        <v>212</v>
      </c>
      <c r="U12" s="61" t="s">
        <v>231</v>
      </c>
    </row>
    <row r="13" spans="1:21" ht="14.25" customHeight="1">
      <c r="A13" s="62"/>
      <c r="B13" s="126"/>
      <c r="C13" s="109"/>
      <c r="D13" s="109"/>
      <c r="E13" s="137" t="str">
        <f>IF(B13="","",IF(AND(B13&lt;&gt;"",C13=""),"&lt;--Currency",IF(D13="M","",IF(D13="C","","&lt;--Input C or M"))))</f>
        <v/>
      </c>
      <c r="F13" s="136" t="str">
        <f>IF(AND(D13="c", G13=""),"Cst / Mkt Val.--&gt;",IF(AND(D13="c", H13=""),"Mkt Value--&gt;",IF(AND(D13="m", H13="")," Mkt Value--&gt;","")))</f>
        <v/>
      </c>
      <c r="G13" s="127"/>
      <c r="H13" s="127"/>
      <c r="I13" s="128"/>
      <c r="J13" s="8" t="str">
        <f>IF(C13="","",IF(AND(C13&lt;&gt;$D$3,I13=""),"&lt;-- Input exchange rate",IF(AND(D13="c",K13=""),"         Pls. insert amount--&gt;","")))</f>
        <v/>
      </c>
      <c r="K13" s="251">
        <f>IF(D13="M",0,IF(AND(C13='Cover Sheet'!$D$30,'DI - Current'!D13="C"),'DI - Current'!G13,IF(I13=0,0,('DI - Current'!G13/'DI - Current'!I13))))</f>
        <v>0</v>
      </c>
      <c r="L13" s="10" t="str">
        <f t="shared" ref="L13:L18" si="0">IF(H13="","",IF(AND(C13&lt;&gt;$D$3,I13=""),"",IF(C13&lt;&gt;$D$3,H13/I13,H13)))</f>
        <v/>
      </c>
      <c r="M13" s="13">
        <f t="shared" ref="M13:M18" si="1">IF(C13="",0.05,IF(C13=$D$3,0.05,0.1))</f>
        <v>0.05</v>
      </c>
      <c r="N13" s="10" t="str">
        <f>IF(L13="","",(L13-(L13*M13)))</f>
        <v/>
      </c>
      <c r="O13" s="251" t="str">
        <f t="shared" ref="O13:O18" si="2">IF(D13="","",IF(AND(D13="m",K13&gt;1),"ERROR",IF(AND(K13=0,L13&lt;&gt;""),L13-N13,IF(L13="","",IF(K13=0,L13-N13, IF(N13&gt;=K13,0,K13-N13))))))</f>
        <v/>
      </c>
      <c r="P13" s="252"/>
      <c r="Q13" s="7" t="str">
        <f>IF(D13="c",K13,IF(D13="m",L13,""))</f>
        <v/>
      </c>
      <c r="T13" s="192" t="s">
        <v>213</v>
      </c>
      <c r="U13" s="61" t="s">
        <v>232</v>
      </c>
    </row>
    <row r="14" spans="1:21">
      <c r="A14" s="62"/>
      <c r="B14" s="126"/>
      <c r="C14" s="109"/>
      <c r="D14" s="109"/>
      <c r="E14" s="137" t="str">
        <f t="shared" ref="E14:E28" si="3">IF(B14="","",IF(AND(B14&lt;&gt;"",C14=""),"&lt;--Currency",IF(D14="M","",IF(D14="C","","&lt;--Input C or M"))))</f>
        <v/>
      </c>
      <c r="F14" s="136" t="str">
        <f t="shared" ref="F14:F28" si="4">IF(AND(D14="c", G14=""),"Cst / Mkt Val.--&gt;",IF(AND(D14="c", H14=""),"Mkt Value--&gt;",IF(AND(D14="m", H14="")," Mkt Value--&gt;","")))</f>
        <v/>
      </c>
      <c r="G14" s="127"/>
      <c r="H14" s="127"/>
      <c r="I14" s="128"/>
      <c r="J14" s="8" t="str">
        <f t="shared" ref="J14:J77" si="5">IF(C14="","",IF(AND(C14&lt;&gt;$D$3,I14=""),"&lt;-- Input exchange rate",IF(AND(D14="c",K14=""),"         Pls. insert amount--&gt;","")))</f>
        <v/>
      </c>
      <c r="K14" s="251">
        <f>IF(D14="M",0,IF(AND(C14='Cover Sheet'!$D$30,'DI - Current'!D14="C"),'DI - Current'!G14,IF(I14=0,0,('DI - Current'!G14/'DI - Current'!I14))))</f>
        <v>0</v>
      </c>
      <c r="L14" s="10" t="str">
        <f t="shared" si="0"/>
        <v/>
      </c>
      <c r="M14" s="13">
        <f t="shared" si="1"/>
        <v>0.05</v>
      </c>
      <c r="N14" s="10" t="str">
        <f t="shared" ref="N14:N28" si="6">IF(L14="","",(L14-(L14*M14)))</f>
        <v/>
      </c>
      <c r="O14" s="251" t="str">
        <f t="shared" si="2"/>
        <v/>
      </c>
      <c r="P14" s="253"/>
      <c r="Q14" s="7" t="str">
        <f t="shared" ref="Q14:Q28" si="7">IF(D14="c",K14,IF(D14="m",L14,""))</f>
        <v/>
      </c>
      <c r="T14" s="192" t="s">
        <v>214</v>
      </c>
    </row>
    <row r="15" spans="1:21">
      <c r="A15" s="62"/>
      <c r="B15" s="126"/>
      <c r="C15" s="109"/>
      <c r="D15" s="109"/>
      <c r="E15" s="137" t="str">
        <f t="shared" si="3"/>
        <v/>
      </c>
      <c r="F15" s="136" t="str">
        <f t="shared" si="4"/>
        <v/>
      </c>
      <c r="G15" s="127"/>
      <c r="H15" s="127"/>
      <c r="I15" s="128"/>
      <c r="J15" s="8" t="str">
        <f t="shared" si="5"/>
        <v/>
      </c>
      <c r="K15" s="251">
        <f>IF(D15="M",0,IF(AND(C15='Cover Sheet'!$D$30,'DI - Current'!D15="C"),'DI - Current'!G15,IF(I15=0,0,('DI - Current'!G15/'DI - Current'!I15))))</f>
        <v>0</v>
      </c>
      <c r="L15" s="10" t="str">
        <f t="shared" si="0"/>
        <v/>
      </c>
      <c r="M15" s="13">
        <f t="shared" si="1"/>
        <v>0.05</v>
      </c>
      <c r="N15" s="10" t="str">
        <f t="shared" si="6"/>
        <v/>
      </c>
      <c r="O15" s="251" t="str">
        <f t="shared" si="2"/>
        <v/>
      </c>
      <c r="P15" s="253"/>
      <c r="Q15" s="7" t="str">
        <f t="shared" si="7"/>
        <v/>
      </c>
      <c r="T15" s="192" t="s">
        <v>215</v>
      </c>
    </row>
    <row r="16" spans="1:21">
      <c r="A16" s="62"/>
      <c r="B16" s="126"/>
      <c r="C16" s="109"/>
      <c r="D16" s="109"/>
      <c r="E16" s="137" t="str">
        <f t="shared" si="3"/>
        <v/>
      </c>
      <c r="F16" s="136" t="str">
        <f t="shared" si="4"/>
        <v/>
      </c>
      <c r="G16" s="127"/>
      <c r="H16" s="127"/>
      <c r="I16" s="128"/>
      <c r="J16" s="8" t="str">
        <f t="shared" si="5"/>
        <v/>
      </c>
      <c r="K16" s="251">
        <f>IF(D16="M",0,IF(AND(C16='Cover Sheet'!$D$30,'DI - Current'!D16="C"),'DI - Current'!G16,IF(I16=0,0,('DI - Current'!G16/'DI - Current'!I16))))</f>
        <v>0</v>
      </c>
      <c r="L16" s="10" t="str">
        <f t="shared" si="0"/>
        <v/>
      </c>
      <c r="M16" s="13">
        <f t="shared" si="1"/>
        <v>0.05</v>
      </c>
      <c r="N16" s="10" t="str">
        <f t="shared" si="6"/>
        <v/>
      </c>
      <c r="O16" s="251" t="str">
        <f t="shared" si="2"/>
        <v/>
      </c>
      <c r="P16" s="253"/>
      <c r="Q16" s="7" t="str">
        <f t="shared" si="7"/>
        <v/>
      </c>
      <c r="T16" s="192" t="s">
        <v>216</v>
      </c>
    </row>
    <row r="17" spans="1:20">
      <c r="A17" s="62"/>
      <c r="B17" s="126"/>
      <c r="C17" s="109"/>
      <c r="D17" s="109"/>
      <c r="E17" s="137" t="str">
        <f t="shared" si="3"/>
        <v/>
      </c>
      <c r="F17" s="136" t="str">
        <f t="shared" si="4"/>
        <v/>
      </c>
      <c r="G17" s="127"/>
      <c r="H17" s="127"/>
      <c r="I17" s="128"/>
      <c r="J17" s="8" t="str">
        <f t="shared" si="5"/>
        <v/>
      </c>
      <c r="K17" s="251">
        <f>IF(D17="M",0,IF(AND(C17='Cover Sheet'!$D$30,'DI - Current'!D17="C"),'DI - Current'!G17,IF(I17=0,0,('DI - Current'!G17/'DI - Current'!I17))))</f>
        <v>0</v>
      </c>
      <c r="L17" s="10" t="str">
        <f t="shared" si="0"/>
        <v/>
      </c>
      <c r="M17" s="13">
        <f t="shared" si="1"/>
        <v>0.05</v>
      </c>
      <c r="N17" s="10" t="str">
        <f t="shared" si="6"/>
        <v/>
      </c>
      <c r="O17" s="251" t="str">
        <f t="shared" si="2"/>
        <v/>
      </c>
      <c r="P17" s="253"/>
      <c r="Q17" s="7" t="str">
        <f t="shared" si="7"/>
        <v/>
      </c>
      <c r="T17" s="192" t="s">
        <v>217</v>
      </c>
    </row>
    <row r="18" spans="1:20" ht="13.5" thickBot="1">
      <c r="A18" s="62"/>
      <c r="B18" s="126"/>
      <c r="C18" s="109"/>
      <c r="D18" s="109"/>
      <c r="E18" s="137" t="str">
        <f t="shared" si="3"/>
        <v/>
      </c>
      <c r="F18" s="136" t="str">
        <f t="shared" si="4"/>
        <v/>
      </c>
      <c r="G18" s="127"/>
      <c r="H18" s="127"/>
      <c r="I18" s="128"/>
      <c r="J18" s="8" t="str">
        <f t="shared" si="5"/>
        <v/>
      </c>
      <c r="K18" s="251">
        <f>IF(D18="M",0,IF(AND(C18='Cover Sheet'!$D$30,'DI - Current'!D18="C"),'DI - Current'!G18,IF(I18=0,0,('DI - Current'!G18/'DI - Current'!I18))))</f>
        <v>0</v>
      </c>
      <c r="L18" s="10" t="str">
        <f t="shared" si="0"/>
        <v/>
      </c>
      <c r="M18" s="13">
        <f t="shared" si="1"/>
        <v>0.05</v>
      </c>
      <c r="N18" s="10" t="str">
        <f t="shared" si="6"/>
        <v/>
      </c>
      <c r="O18" s="251" t="str">
        <f t="shared" si="2"/>
        <v/>
      </c>
      <c r="P18" s="254">
        <f>SUM(O13:O18)</f>
        <v>0</v>
      </c>
      <c r="Q18" s="7" t="str">
        <f t="shared" si="7"/>
        <v/>
      </c>
      <c r="T18" s="192" t="s">
        <v>218</v>
      </c>
    </row>
    <row r="19" spans="1:20">
      <c r="A19" s="59"/>
      <c r="B19" s="168"/>
      <c r="C19" s="153"/>
      <c r="D19" s="153"/>
      <c r="E19" s="137"/>
      <c r="F19" s="136"/>
      <c r="G19" s="169"/>
      <c r="H19" s="169"/>
      <c r="I19" s="171"/>
      <c r="J19" s="8"/>
      <c r="K19" s="11"/>
      <c r="L19" s="11"/>
      <c r="M19" s="14"/>
      <c r="N19" s="11"/>
      <c r="O19" s="247"/>
      <c r="P19" s="247"/>
      <c r="T19" s="192" t="s">
        <v>219</v>
      </c>
    </row>
    <row r="20" spans="1:20">
      <c r="A20" s="62" t="s">
        <v>123</v>
      </c>
      <c r="B20" s="38" t="s">
        <v>124</v>
      </c>
      <c r="C20" s="5"/>
      <c r="D20" s="5"/>
      <c r="E20" s="137"/>
      <c r="F20" s="136"/>
      <c r="G20" s="11"/>
      <c r="H20" s="12"/>
      <c r="I20" s="68"/>
      <c r="J20" s="8"/>
      <c r="K20" s="11"/>
      <c r="L20" s="11"/>
      <c r="M20" s="14"/>
      <c r="N20" s="11"/>
      <c r="O20" s="247"/>
      <c r="P20" s="197"/>
      <c r="T20" s="192" t="s">
        <v>220</v>
      </c>
    </row>
    <row r="21" spans="1:20">
      <c r="A21" s="62" t="s">
        <v>125</v>
      </c>
      <c r="B21" s="37" t="s">
        <v>204</v>
      </c>
      <c r="C21" s="5"/>
      <c r="D21" s="5"/>
      <c r="E21" s="137"/>
      <c r="F21" s="136"/>
      <c r="G21" s="11"/>
      <c r="H21" s="12"/>
      <c r="I21" s="68"/>
      <c r="J21" s="8"/>
      <c r="K21" s="11"/>
      <c r="L21" s="11"/>
      <c r="M21" s="14"/>
      <c r="N21" s="11"/>
      <c r="O21" s="247"/>
      <c r="P21" s="247"/>
      <c r="T21" s="192" t="s">
        <v>221</v>
      </c>
    </row>
    <row r="22" spans="1:20">
      <c r="A22" s="62"/>
      <c r="B22" s="37" t="s">
        <v>262</v>
      </c>
      <c r="C22" s="5"/>
      <c r="D22" s="5"/>
      <c r="E22" s="137"/>
      <c r="F22" s="136"/>
      <c r="G22" s="11"/>
      <c r="H22" s="12"/>
      <c r="I22" s="68"/>
      <c r="J22" s="8"/>
      <c r="K22" s="11"/>
      <c r="L22" s="11"/>
      <c r="M22" s="14"/>
      <c r="N22" s="11"/>
      <c r="O22" s="247"/>
      <c r="P22" s="247"/>
      <c r="T22" s="192" t="s">
        <v>222</v>
      </c>
    </row>
    <row r="23" spans="1:20">
      <c r="A23" s="62"/>
      <c r="B23" s="126"/>
      <c r="C23" s="109"/>
      <c r="D23" s="109"/>
      <c r="E23" s="137" t="str">
        <f t="shared" si="3"/>
        <v/>
      </c>
      <c r="F23" s="136" t="str">
        <f t="shared" si="4"/>
        <v/>
      </c>
      <c r="G23" s="127"/>
      <c r="H23" s="129"/>
      <c r="I23" s="128"/>
      <c r="J23" s="8" t="str">
        <f t="shared" si="5"/>
        <v/>
      </c>
      <c r="K23" s="251">
        <f>IF(D23="M",0,IF(AND(C23='Cover Sheet'!$D$30,'DI - Current'!D23="C"),'DI - Current'!G23,IF(I23=0,0,('DI - Current'!G23/'DI - Current'!I23))))</f>
        <v>0</v>
      </c>
      <c r="L23" s="10" t="str">
        <f t="shared" ref="L23:L28" si="8">IF(H23="","",IF(AND(C23&lt;&gt;$D$3,I23=""),"",IF(C23&lt;&gt;$D$3,H23/I23,H23)))</f>
        <v/>
      </c>
      <c r="M23" s="13">
        <f t="shared" ref="M23:M28" si="9">IF(C23="",0.05,IF(C23=$D$3,0.05,0.1))</f>
        <v>0.05</v>
      </c>
      <c r="N23" s="10" t="str">
        <f t="shared" si="6"/>
        <v/>
      </c>
      <c r="O23" s="251" t="str">
        <f t="shared" ref="O23:O28" si="10">IF(D23="","",IF(AND(D23="m",K23&gt;1),"ERROR",IF(AND(K23=0,L23&lt;&gt;""),L23-N23,IF(L23="","",IF(K23=0,L23-N23, IF(N23&gt;=K23,0,K23-N23))))))</f>
        <v/>
      </c>
      <c r="P23" s="255"/>
      <c r="Q23" s="7" t="str">
        <f t="shared" si="7"/>
        <v/>
      </c>
      <c r="T23" s="192" t="s">
        <v>223</v>
      </c>
    </row>
    <row r="24" spans="1:20">
      <c r="A24" s="62"/>
      <c r="B24" s="126"/>
      <c r="C24" s="109"/>
      <c r="D24" s="109"/>
      <c r="E24" s="137" t="str">
        <f t="shared" si="3"/>
        <v/>
      </c>
      <c r="F24" s="136" t="str">
        <f t="shared" si="4"/>
        <v/>
      </c>
      <c r="G24" s="127"/>
      <c r="H24" s="129"/>
      <c r="I24" s="128"/>
      <c r="J24" s="8" t="str">
        <f t="shared" si="5"/>
        <v/>
      </c>
      <c r="K24" s="251">
        <f>IF(D24="M",0,IF(AND(C24='Cover Sheet'!$D$30,'DI - Current'!D24="C"),'DI - Current'!G24,IF(I24=0,0,('DI - Current'!G24/'DI - Current'!I24))))</f>
        <v>0</v>
      </c>
      <c r="L24" s="10" t="str">
        <f t="shared" si="8"/>
        <v/>
      </c>
      <c r="M24" s="13">
        <f t="shared" si="9"/>
        <v>0.05</v>
      </c>
      <c r="N24" s="10" t="str">
        <f t="shared" si="6"/>
        <v/>
      </c>
      <c r="O24" s="251" t="str">
        <f t="shared" si="10"/>
        <v/>
      </c>
      <c r="P24" s="256"/>
      <c r="Q24" s="7" t="str">
        <f t="shared" si="7"/>
        <v/>
      </c>
    </row>
    <row r="25" spans="1:20">
      <c r="A25" s="62"/>
      <c r="B25" s="126"/>
      <c r="C25" s="109"/>
      <c r="D25" s="109"/>
      <c r="E25" s="137" t="str">
        <f t="shared" si="3"/>
        <v/>
      </c>
      <c r="F25" s="136" t="str">
        <f t="shared" si="4"/>
        <v/>
      </c>
      <c r="G25" s="127"/>
      <c r="H25" s="129"/>
      <c r="I25" s="128"/>
      <c r="J25" s="8" t="str">
        <f t="shared" si="5"/>
        <v/>
      </c>
      <c r="K25" s="251">
        <f>IF(D25="M",0,IF(AND(C25='Cover Sheet'!$D$30,'DI - Current'!D25="C"),'DI - Current'!G25,IF(I25=0,0,('DI - Current'!G25/'DI - Current'!I25))))</f>
        <v>0</v>
      </c>
      <c r="L25" s="10" t="str">
        <f t="shared" si="8"/>
        <v/>
      </c>
      <c r="M25" s="13">
        <f t="shared" si="9"/>
        <v>0.05</v>
      </c>
      <c r="N25" s="10" t="str">
        <f t="shared" si="6"/>
        <v/>
      </c>
      <c r="O25" s="251" t="str">
        <f t="shared" si="10"/>
        <v/>
      </c>
      <c r="P25" s="256"/>
      <c r="Q25" s="7" t="str">
        <f t="shared" si="7"/>
        <v/>
      </c>
    </row>
    <row r="26" spans="1:20">
      <c r="A26" s="62"/>
      <c r="B26" s="126"/>
      <c r="C26" s="109"/>
      <c r="D26" s="109"/>
      <c r="E26" s="137" t="str">
        <f t="shared" si="3"/>
        <v/>
      </c>
      <c r="F26" s="136" t="str">
        <f t="shared" si="4"/>
        <v/>
      </c>
      <c r="G26" s="127"/>
      <c r="H26" s="129"/>
      <c r="I26" s="128"/>
      <c r="J26" s="8" t="str">
        <f t="shared" si="5"/>
        <v/>
      </c>
      <c r="K26" s="251">
        <f>IF(D26="M",0,IF(AND(C26='Cover Sheet'!$D$30,'DI - Current'!D26="C"),'DI - Current'!G26,IF(I26=0,0,('DI - Current'!G26/'DI - Current'!I26))))</f>
        <v>0</v>
      </c>
      <c r="L26" s="10" t="str">
        <f t="shared" si="8"/>
        <v/>
      </c>
      <c r="M26" s="13">
        <f t="shared" si="9"/>
        <v>0.05</v>
      </c>
      <c r="N26" s="10" t="str">
        <f t="shared" si="6"/>
        <v/>
      </c>
      <c r="O26" s="251" t="str">
        <f t="shared" si="10"/>
        <v/>
      </c>
      <c r="P26" s="256"/>
      <c r="Q26" s="7" t="str">
        <f t="shared" si="7"/>
        <v/>
      </c>
    </row>
    <row r="27" spans="1:20">
      <c r="A27" s="62"/>
      <c r="B27" s="126"/>
      <c r="C27" s="109"/>
      <c r="D27" s="109"/>
      <c r="E27" s="137" t="str">
        <f t="shared" si="3"/>
        <v/>
      </c>
      <c r="F27" s="136" t="str">
        <f t="shared" si="4"/>
        <v/>
      </c>
      <c r="G27" s="127"/>
      <c r="H27" s="129"/>
      <c r="I27" s="128"/>
      <c r="J27" s="8" t="str">
        <f t="shared" si="5"/>
        <v/>
      </c>
      <c r="K27" s="251">
        <f>IF(D27="M",0,IF(AND(C27='Cover Sheet'!$D$30,'DI - Current'!D27="C"),'DI - Current'!G27,IF(I27=0,0,('DI - Current'!G27/'DI - Current'!I27))))</f>
        <v>0</v>
      </c>
      <c r="L27" s="10" t="str">
        <f t="shared" si="8"/>
        <v/>
      </c>
      <c r="M27" s="13">
        <f t="shared" si="9"/>
        <v>0.05</v>
      </c>
      <c r="N27" s="10" t="str">
        <f t="shared" si="6"/>
        <v/>
      </c>
      <c r="O27" s="251" t="str">
        <f t="shared" si="10"/>
        <v/>
      </c>
      <c r="P27" s="256"/>
      <c r="Q27" s="7" t="str">
        <f t="shared" si="7"/>
        <v/>
      </c>
    </row>
    <row r="28" spans="1:20" ht="13.5" thickBot="1">
      <c r="A28" s="62"/>
      <c r="B28" s="126"/>
      <c r="C28" s="109"/>
      <c r="D28" s="109"/>
      <c r="E28" s="137" t="str">
        <f t="shared" si="3"/>
        <v/>
      </c>
      <c r="F28" s="136" t="str">
        <f t="shared" si="4"/>
        <v/>
      </c>
      <c r="G28" s="127"/>
      <c r="H28" s="129"/>
      <c r="I28" s="128"/>
      <c r="J28" s="8" t="str">
        <f t="shared" si="5"/>
        <v/>
      </c>
      <c r="K28" s="251">
        <f>IF(D28="M",0,IF(AND(C28='Cover Sheet'!$D$30,'DI - Current'!D28="C"),'DI - Current'!G28,IF(I28=0,0,('DI - Current'!G28/'DI - Current'!I28))))</f>
        <v>0</v>
      </c>
      <c r="L28" s="10" t="str">
        <f t="shared" si="8"/>
        <v/>
      </c>
      <c r="M28" s="13">
        <f t="shared" si="9"/>
        <v>0.05</v>
      </c>
      <c r="N28" s="10" t="str">
        <f t="shared" si="6"/>
        <v/>
      </c>
      <c r="O28" s="251" t="str">
        <f t="shared" si="10"/>
        <v/>
      </c>
      <c r="P28" s="254">
        <f>SUM(O23:O28)</f>
        <v>0</v>
      </c>
      <c r="Q28" s="7" t="str">
        <f t="shared" si="7"/>
        <v/>
      </c>
    </row>
    <row r="29" spans="1:20">
      <c r="A29" s="59"/>
      <c r="B29" s="168"/>
      <c r="C29" s="153"/>
      <c r="D29" s="153"/>
      <c r="E29" s="137"/>
      <c r="F29" s="136"/>
      <c r="G29" s="169"/>
      <c r="H29" s="170"/>
      <c r="I29" s="171"/>
      <c r="J29" s="8"/>
      <c r="K29" s="11"/>
      <c r="L29" s="11"/>
      <c r="M29" s="14"/>
      <c r="N29" s="11"/>
      <c r="O29" s="247"/>
      <c r="P29" s="247"/>
    </row>
    <row r="30" spans="1:20">
      <c r="A30" s="59" t="s">
        <v>126</v>
      </c>
      <c r="B30" s="37" t="s">
        <v>127</v>
      </c>
      <c r="C30" s="5"/>
      <c r="D30" s="5"/>
      <c r="E30" s="137"/>
      <c r="F30" s="136"/>
      <c r="G30" s="11"/>
      <c r="H30" s="12"/>
      <c r="I30" s="68"/>
      <c r="J30" s="8"/>
      <c r="K30" s="11"/>
      <c r="L30" s="11"/>
      <c r="M30" s="14"/>
      <c r="N30" s="11"/>
      <c r="O30" s="247"/>
      <c r="P30" s="247"/>
    </row>
    <row r="31" spans="1:20">
      <c r="A31" s="62"/>
      <c r="B31" s="126"/>
      <c r="C31" s="109"/>
      <c r="D31" s="109"/>
      <c r="E31" s="137" t="str">
        <f t="shared" ref="E31:E44" si="11">IF(B31="","",IF(AND(B31&lt;&gt;"",C31=""),"&lt;--Currency",IF(D31="M","",IF(D31="C","","&lt;--Input C or M"))))</f>
        <v/>
      </c>
      <c r="F31" s="136" t="str">
        <f t="shared" ref="F31:F44" si="12">IF(AND(D31="c", G31=""),"Cst / Mkt Val.--&gt;",IF(AND(D31="c", H31=""),"Mkt Value--&gt;",IF(AND(D31="m", H31="")," Mkt Value--&gt;","")))</f>
        <v/>
      </c>
      <c r="G31" s="127"/>
      <c r="H31" s="129"/>
      <c r="I31" s="128"/>
      <c r="J31" s="8" t="str">
        <f t="shared" si="5"/>
        <v/>
      </c>
      <c r="K31" s="251">
        <f>IF(D31="M",0,IF(AND(C31='Cover Sheet'!$D$30,'DI - Current'!D31="C"),'DI - Current'!G31,IF(I31=0,0,('DI - Current'!G31/'DI - Current'!I31))))</f>
        <v>0</v>
      </c>
      <c r="L31" s="10" t="str">
        <f t="shared" ref="L31:L36" si="13">IF(H31="","",IF(AND(C31&lt;&gt;$D$3,I31=""),"",IF(C31&lt;&gt;$D$3,H31/I31,H31)))</f>
        <v/>
      </c>
      <c r="M31" s="13">
        <f t="shared" ref="M31:M36" si="14">IF(C31="",0.1,IF(C31=$D$3,0.1,0.15))</f>
        <v>0.1</v>
      </c>
      <c r="N31" s="10" t="str">
        <f t="shared" ref="N31:N44" si="15">IF(L31="","",(L31-(L31*M31)))</f>
        <v/>
      </c>
      <c r="O31" s="251" t="str">
        <f t="shared" ref="O31:O36" si="16">IF(D31="","",IF(AND(D31="m",K31&gt;1),"ERROR",IF(AND(K31=0,L31&lt;&gt;""),L31-N31,IF(L31="","",IF(K31=0,L31-N31, IF(N31&gt;=K31,0,K31-N31))))))</f>
        <v/>
      </c>
      <c r="P31" s="255"/>
      <c r="Q31" s="7" t="str">
        <f t="shared" ref="Q31:Q44" si="17">IF(D31="c",K31,IF(D31="m",L31,""))</f>
        <v/>
      </c>
    </row>
    <row r="32" spans="1:20">
      <c r="A32" s="62"/>
      <c r="B32" s="126"/>
      <c r="C32" s="109"/>
      <c r="D32" s="109"/>
      <c r="E32" s="137" t="str">
        <f t="shared" si="11"/>
        <v/>
      </c>
      <c r="F32" s="136" t="str">
        <f t="shared" si="12"/>
        <v/>
      </c>
      <c r="G32" s="127"/>
      <c r="H32" s="129"/>
      <c r="I32" s="128"/>
      <c r="J32" s="8" t="str">
        <f t="shared" si="5"/>
        <v/>
      </c>
      <c r="K32" s="251">
        <f>IF(D32="M",0,IF(AND(C32='Cover Sheet'!$D$30,'DI - Current'!D32="C"),'DI - Current'!G32,IF(I32=0,0,('DI - Current'!G32/'DI - Current'!I32))))</f>
        <v>0</v>
      </c>
      <c r="L32" s="10" t="str">
        <f t="shared" si="13"/>
        <v/>
      </c>
      <c r="M32" s="13">
        <f t="shared" si="14"/>
        <v>0.1</v>
      </c>
      <c r="N32" s="10" t="str">
        <f t="shared" si="15"/>
        <v/>
      </c>
      <c r="O32" s="251" t="str">
        <f t="shared" si="16"/>
        <v/>
      </c>
      <c r="P32" s="256"/>
      <c r="Q32" s="7" t="str">
        <f t="shared" si="17"/>
        <v/>
      </c>
    </row>
    <row r="33" spans="1:17">
      <c r="A33" s="62"/>
      <c r="B33" s="126"/>
      <c r="C33" s="109"/>
      <c r="D33" s="109"/>
      <c r="E33" s="137" t="str">
        <f t="shared" si="11"/>
        <v/>
      </c>
      <c r="F33" s="136" t="str">
        <f t="shared" si="12"/>
        <v/>
      </c>
      <c r="G33" s="127"/>
      <c r="H33" s="129"/>
      <c r="I33" s="128"/>
      <c r="J33" s="8" t="str">
        <f t="shared" si="5"/>
        <v/>
      </c>
      <c r="K33" s="251">
        <f>IF(D33="M",0,IF(AND(C33='Cover Sheet'!$D$30,'DI - Current'!D33="C"),'DI - Current'!G33,IF(I33=0,0,('DI - Current'!G33/'DI - Current'!I33))))</f>
        <v>0</v>
      </c>
      <c r="L33" s="10" t="str">
        <f t="shared" si="13"/>
        <v/>
      </c>
      <c r="M33" s="13">
        <f t="shared" si="14"/>
        <v>0.1</v>
      </c>
      <c r="N33" s="10" t="str">
        <f t="shared" si="15"/>
        <v/>
      </c>
      <c r="O33" s="251" t="str">
        <f t="shared" si="16"/>
        <v/>
      </c>
      <c r="P33" s="256"/>
      <c r="Q33" s="7" t="str">
        <f t="shared" si="17"/>
        <v/>
      </c>
    </row>
    <row r="34" spans="1:17">
      <c r="A34" s="62"/>
      <c r="B34" s="126"/>
      <c r="C34" s="109"/>
      <c r="D34" s="109"/>
      <c r="E34" s="137" t="str">
        <f t="shared" si="11"/>
        <v/>
      </c>
      <c r="F34" s="136" t="str">
        <f t="shared" si="12"/>
        <v/>
      </c>
      <c r="G34" s="127"/>
      <c r="H34" s="129"/>
      <c r="I34" s="128"/>
      <c r="J34" s="8" t="str">
        <f t="shared" si="5"/>
        <v/>
      </c>
      <c r="K34" s="251">
        <f>IF(D34="M",0,IF(AND(C34='Cover Sheet'!$D$30,'DI - Current'!D34="C"),'DI - Current'!G34,IF(I34=0,0,('DI - Current'!G34/'DI - Current'!I34))))</f>
        <v>0</v>
      </c>
      <c r="L34" s="10" t="str">
        <f t="shared" si="13"/>
        <v/>
      </c>
      <c r="M34" s="13">
        <f t="shared" si="14"/>
        <v>0.1</v>
      </c>
      <c r="N34" s="10" t="str">
        <f t="shared" si="15"/>
        <v/>
      </c>
      <c r="O34" s="251" t="str">
        <f t="shared" si="16"/>
        <v/>
      </c>
      <c r="P34" s="256"/>
      <c r="Q34" s="7" t="str">
        <f t="shared" si="17"/>
        <v/>
      </c>
    </row>
    <row r="35" spans="1:17">
      <c r="A35" s="62"/>
      <c r="B35" s="126"/>
      <c r="C35" s="109"/>
      <c r="D35" s="109"/>
      <c r="E35" s="137" t="str">
        <f t="shared" si="11"/>
        <v/>
      </c>
      <c r="F35" s="136" t="str">
        <f t="shared" si="12"/>
        <v/>
      </c>
      <c r="G35" s="127"/>
      <c r="H35" s="129"/>
      <c r="I35" s="128"/>
      <c r="J35" s="8" t="str">
        <f t="shared" si="5"/>
        <v/>
      </c>
      <c r="K35" s="251">
        <f>IF(D35="M",0,IF(AND(C35='Cover Sheet'!$D$30,'DI - Current'!D35="C"),'DI - Current'!G35,IF(I35=0,0,('DI - Current'!G35/'DI - Current'!I35))))</f>
        <v>0</v>
      </c>
      <c r="L35" s="10" t="str">
        <f t="shared" si="13"/>
        <v/>
      </c>
      <c r="M35" s="13">
        <f t="shared" si="14"/>
        <v>0.1</v>
      </c>
      <c r="N35" s="10" t="str">
        <f t="shared" si="15"/>
        <v/>
      </c>
      <c r="O35" s="251" t="str">
        <f t="shared" si="16"/>
        <v/>
      </c>
      <c r="P35" s="256"/>
      <c r="Q35" s="7" t="str">
        <f t="shared" si="17"/>
        <v/>
      </c>
    </row>
    <row r="36" spans="1:17" ht="13.5" thickBot="1">
      <c r="A36" s="62"/>
      <c r="B36" s="126"/>
      <c r="C36" s="109"/>
      <c r="D36" s="109"/>
      <c r="E36" s="137" t="str">
        <f t="shared" si="11"/>
        <v/>
      </c>
      <c r="F36" s="136" t="str">
        <f t="shared" si="12"/>
        <v/>
      </c>
      <c r="G36" s="127"/>
      <c r="H36" s="129"/>
      <c r="I36" s="128"/>
      <c r="J36" s="8" t="str">
        <f t="shared" si="5"/>
        <v/>
      </c>
      <c r="K36" s="251">
        <f>IF(D36="M",0,IF(AND(C36='Cover Sheet'!$D$30,'DI - Current'!D36="C"),'DI - Current'!G36,IF(I36=0,0,('DI - Current'!G36/'DI - Current'!I36))))</f>
        <v>0</v>
      </c>
      <c r="L36" s="10" t="str">
        <f t="shared" si="13"/>
        <v/>
      </c>
      <c r="M36" s="13">
        <f t="shared" si="14"/>
        <v>0.1</v>
      </c>
      <c r="N36" s="10" t="str">
        <f t="shared" si="15"/>
        <v/>
      </c>
      <c r="O36" s="251" t="str">
        <f t="shared" si="16"/>
        <v/>
      </c>
      <c r="P36" s="254">
        <f>SUM(O31:O36)</f>
        <v>0</v>
      </c>
      <c r="Q36" s="7" t="str">
        <f t="shared" si="17"/>
        <v/>
      </c>
    </row>
    <row r="37" spans="1:17">
      <c r="A37" s="59"/>
      <c r="B37" s="168"/>
      <c r="C37" s="153"/>
      <c r="D37" s="153"/>
      <c r="E37" s="137"/>
      <c r="F37" s="136"/>
      <c r="G37" s="169"/>
      <c r="H37" s="170"/>
      <c r="I37" s="171"/>
      <c r="J37" s="8"/>
      <c r="K37" s="11"/>
      <c r="L37" s="11"/>
      <c r="M37" s="14"/>
      <c r="N37" s="11"/>
      <c r="O37" s="247"/>
      <c r="P37" s="247"/>
    </row>
    <row r="38" spans="1:17">
      <c r="A38" s="59" t="s">
        <v>128</v>
      </c>
      <c r="B38" s="38" t="s">
        <v>129</v>
      </c>
      <c r="C38" s="5"/>
      <c r="D38" s="5"/>
      <c r="E38" s="137"/>
      <c r="F38" s="136"/>
      <c r="G38" s="11"/>
      <c r="H38" s="12"/>
      <c r="I38" s="68"/>
      <c r="J38" s="8"/>
      <c r="K38" s="11"/>
      <c r="L38" s="11"/>
      <c r="M38" s="14"/>
      <c r="N38" s="11"/>
      <c r="O38" s="247"/>
      <c r="P38" s="247"/>
    </row>
    <row r="39" spans="1:17">
      <c r="A39" s="62"/>
      <c r="B39" s="126"/>
      <c r="C39" s="109"/>
      <c r="D39" s="109"/>
      <c r="E39" s="137" t="str">
        <f t="shared" si="11"/>
        <v/>
      </c>
      <c r="F39" s="136" t="str">
        <f t="shared" si="12"/>
        <v/>
      </c>
      <c r="G39" s="127"/>
      <c r="H39" s="129"/>
      <c r="I39" s="128"/>
      <c r="J39" s="8" t="str">
        <f t="shared" si="5"/>
        <v/>
      </c>
      <c r="K39" s="251">
        <f>IF(D39="M",0,IF(AND(C39='Cover Sheet'!$D$30,'DI - Current'!D39="C"),'DI - Current'!G39,IF(I39=0,0,('DI - Current'!G39/'DI - Current'!I39))))</f>
        <v>0</v>
      </c>
      <c r="L39" s="10" t="str">
        <f t="shared" ref="L39:L44" si="18">IF(H39="","",IF(AND(C39&lt;&gt;$D$3,I39=""),"",IF(C39&lt;&gt;$D$3,H39/I39,H39)))</f>
        <v/>
      </c>
      <c r="M39" s="13">
        <f t="shared" ref="M39:M44" si="19">IF(C39="",0.3,IF(C39=$D$3,0.3,0.35))</f>
        <v>0.3</v>
      </c>
      <c r="N39" s="10" t="str">
        <f t="shared" si="15"/>
        <v/>
      </c>
      <c r="O39" s="251" t="str">
        <f t="shared" ref="O39:O44" si="20">IF(D39="","",IF(AND(D39="m",K39&gt;1),"ERROR",IF(AND(K39=0,L39&lt;&gt;""),L39-N39,IF(L39="","",IF(K39=0,L39-N39, IF(N39&gt;=K39,0,K39-N39))))))</f>
        <v/>
      </c>
      <c r="P39" s="255"/>
      <c r="Q39" s="7" t="str">
        <f t="shared" si="17"/>
        <v/>
      </c>
    </row>
    <row r="40" spans="1:17">
      <c r="A40" s="62"/>
      <c r="B40" s="126"/>
      <c r="C40" s="109"/>
      <c r="D40" s="109"/>
      <c r="E40" s="137" t="str">
        <f t="shared" si="11"/>
        <v/>
      </c>
      <c r="F40" s="136" t="str">
        <f t="shared" si="12"/>
        <v/>
      </c>
      <c r="G40" s="127"/>
      <c r="H40" s="129"/>
      <c r="I40" s="128"/>
      <c r="J40" s="8" t="str">
        <f t="shared" si="5"/>
        <v/>
      </c>
      <c r="K40" s="251">
        <f>IF(D40="M",0,IF(AND(C40='Cover Sheet'!$D$30,'DI - Current'!D40="C"),'DI - Current'!G40,IF(I40=0,0,('DI - Current'!G40/'DI - Current'!I40))))</f>
        <v>0</v>
      </c>
      <c r="L40" s="10" t="str">
        <f t="shared" si="18"/>
        <v/>
      </c>
      <c r="M40" s="13">
        <f t="shared" si="19"/>
        <v>0.3</v>
      </c>
      <c r="N40" s="10" t="str">
        <f t="shared" si="15"/>
        <v/>
      </c>
      <c r="O40" s="251" t="str">
        <f t="shared" si="20"/>
        <v/>
      </c>
      <c r="P40" s="256"/>
      <c r="Q40" s="7" t="str">
        <f t="shared" si="17"/>
        <v/>
      </c>
    </row>
    <row r="41" spans="1:17">
      <c r="A41" s="62"/>
      <c r="B41" s="126"/>
      <c r="C41" s="109"/>
      <c r="D41" s="109"/>
      <c r="E41" s="137" t="str">
        <f t="shared" si="11"/>
        <v/>
      </c>
      <c r="F41" s="136" t="str">
        <f t="shared" si="12"/>
        <v/>
      </c>
      <c r="G41" s="127"/>
      <c r="H41" s="129"/>
      <c r="I41" s="128"/>
      <c r="J41" s="8" t="str">
        <f t="shared" si="5"/>
        <v/>
      </c>
      <c r="K41" s="251">
        <f>IF(D41="M",0,IF(AND(C41='Cover Sheet'!$D$30,'DI - Current'!D41="C"),'DI - Current'!G41,IF(I41=0,0,('DI - Current'!G41/'DI - Current'!I41))))</f>
        <v>0</v>
      </c>
      <c r="L41" s="10" t="str">
        <f t="shared" si="18"/>
        <v/>
      </c>
      <c r="M41" s="13">
        <f t="shared" si="19"/>
        <v>0.3</v>
      </c>
      <c r="N41" s="10" t="str">
        <f t="shared" si="15"/>
        <v/>
      </c>
      <c r="O41" s="251" t="str">
        <f t="shared" si="20"/>
        <v/>
      </c>
      <c r="P41" s="256"/>
      <c r="Q41" s="7" t="str">
        <f t="shared" si="17"/>
        <v/>
      </c>
    </row>
    <row r="42" spans="1:17">
      <c r="A42" s="62"/>
      <c r="B42" s="126"/>
      <c r="C42" s="109"/>
      <c r="D42" s="109"/>
      <c r="E42" s="137" t="str">
        <f t="shared" si="11"/>
        <v/>
      </c>
      <c r="F42" s="136" t="str">
        <f t="shared" si="12"/>
        <v/>
      </c>
      <c r="G42" s="127"/>
      <c r="H42" s="129"/>
      <c r="I42" s="128"/>
      <c r="J42" s="8" t="str">
        <f t="shared" si="5"/>
        <v/>
      </c>
      <c r="K42" s="251">
        <f>IF(D42="M",0,IF(AND(C42='Cover Sheet'!$D$30,'DI - Current'!D42="C"),'DI - Current'!G42,IF(I42=0,0,('DI - Current'!G42/'DI - Current'!I42))))</f>
        <v>0</v>
      </c>
      <c r="L42" s="10" t="str">
        <f t="shared" si="18"/>
        <v/>
      </c>
      <c r="M42" s="13">
        <f t="shared" si="19"/>
        <v>0.3</v>
      </c>
      <c r="N42" s="10" t="str">
        <f t="shared" si="15"/>
        <v/>
      </c>
      <c r="O42" s="251" t="str">
        <f t="shared" si="20"/>
        <v/>
      </c>
      <c r="P42" s="256"/>
      <c r="Q42" s="7" t="str">
        <f t="shared" si="17"/>
        <v/>
      </c>
    </row>
    <row r="43" spans="1:17">
      <c r="A43" s="62"/>
      <c r="B43" s="126"/>
      <c r="C43" s="109"/>
      <c r="D43" s="109"/>
      <c r="E43" s="137" t="str">
        <f t="shared" si="11"/>
        <v/>
      </c>
      <c r="F43" s="136" t="str">
        <f t="shared" si="12"/>
        <v/>
      </c>
      <c r="G43" s="127"/>
      <c r="H43" s="129"/>
      <c r="I43" s="128"/>
      <c r="J43" s="8" t="str">
        <f t="shared" si="5"/>
        <v/>
      </c>
      <c r="K43" s="251">
        <f>IF(D43="M",0,IF(AND(C43='Cover Sheet'!$D$30,'DI - Current'!D43="C"),'DI - Current'!G43,IF(I43=0,0,('DI - Current'!G43/'DI - Current'!I43))))</f>
        <v>0</v>
      </c>
      <c r="L43" s="10" t="str">
        <f t="shared" si="18"/>
        <v/>
      </c>
      <c r="M43" s="13">
        <f t="shared" si="19"/>
        <v>0.3</v>
      </c>
      <c r="N43" s="10" t="str">
        <f t="shared" si="15"/>
        <v/>
      </c>
      <c r="O43" s="251" t="str">
        <f t="shared" si="20"/>
        <v/>
      </c>
      <c r="P43" s="256"/>
      <c r="Q43" s="7" t="str">
        <f t="shared" si="17"/>
        <v/>
      </c>
    </row>
    <row r="44" spans="1:17" ht="13.5" thickBot="1">
      <c r="A44" s="62"/>
      <c r="B44" s="126"/>
      <c r="C44" s="109"/>
      <c r="D44" s="109"/>
      <c r="E44" s="137" t="str">
        <f t="shared" si="11"/>
        <v/>
      </c>
      <c r="F44" s="136" t="str">
        <f t="shared" si="12"/>
        <v/>
      </c>
      <c r="G44" s="127"/>
      <c r="H44" s="129"/>
      <c r="I44" s="128"/>
      <c r="J44" s="8" t="str">
        <f t="shared" si="5"/>
        <v/>
      </c>
      <c r="K44" s="251">
        <f>IF(D44="M",0,IF(AND(C44='Cover Sheet'!$D$30,'DI - Current'!D44="C"),'DI - Current'!G44,IF(I44=0,0,('DI - Current'!G44/'DI - Current'!I44))))</f>
        <v>0</v>
      </c>
      <c r="L44" s="10" t="str">
        <f t="shared" si="18"/>
        <v/>
      </c>
      <c r="M44" s="13">
        <f t="shared" si="19"/>
        <v>0.3</v>
      </c>
      <c r="N44" s="10" t="str">
        <f t="shared" si="15"/>
        <v/>
      </c>
      <c r="O44" s="251" t="str">
        <f t="shared" si="20"/>
        <v/>
      </c>
      <c r="P44" s="254">
        <f>SUM(O39:O44)</f>
        <v>0</v>
      </c>
      <c r="Q44" s="7" t="str">
        <f t="shared" si="17"/>
        <v/>
      </c>
    </row>
    <row r="45" spans="1:17">
      <c r="A45" s="59"/>
      <c r="B45" s="168"/>
      <c r="C45" s="153"/>
      <c r="D45" s="153"/>
      <c r="E45" s="137"/>
      <c r="F45" s="136"/>
      <c r="G45" s="169"/>
      <c r="H45" s="170"/>
      <c r="I45" s="171"/>
      <c r="J45" s="8"/>
      <c r="K45" s="11"/>
      <c r="L45" s="11"/>
      <c r="M45" s="14"/>
      <c r="N45" s="11"/>
      <c r="O45" s="247"/>
      <c r="P45" s="247"/>
    </row>
    <row r="46" spans="1:17">
      <c r="A46" s="59" t="s">
        <v>130</v>
      </c>
      <c r="B46" s="38" t="s">
        <v>259</v>
      </c>
      <c r="C46" s="5"/>
      <c r="D46" s="5"/>
      <c r="E46" s="137"/>
      <c r="F46" s="136"/>
      <c r="G46" s="11"/>
      <c r="H46" s="12"/>
      <c r="I46" s="68"/>
      <c r="J46" s="8"/>
      <c r="K46" s="11"/>
      <c r="L46" s="11"/>
      <c r="M46" s="14"/>
      <c r="N46" s="11"/>
      <c r="O46" s="247"/>
      <c r="P46" s="247"/>
    </row>
    <row r="47" spans="1:17">
      <c r="A47" s="59"/>
      <c r="B47" s="38" t="s">
        <v>131</v>
      </c>
      <c r="C47" s="5"/>
      <c r="D47" s="5"/>
      <c r="E47" s="137"/>
      <c r="F47" s="136"/>
      <c r="G47" s="11"/>
      <c r="H47" s="12"/>
      <c r="I47" s="68"/>
      <c r="J47" s="8"/>
      <c r="K47" s="11"/>
      <c r="L47" s="11"/>
      <c r="M47" s="14"/>
      <c r="N47" s="11"/>
      <c r="O47" s="247"/>
      <c r="P47" s="247"/>
    </row>
    <row r="48" spans="1:17">
      <c r="A48" s="59" t="s">
        <v>132</v>
      </c>
      <c r="B48" s="37" t="s">
        <v>133</v>
      </c>
      <c r="C48" s="5"/>
      <c r="D48" s="5"/>
      <c r="E48" s="137"/>
      <c r="F48" s="136"/>
      <c r="G48" s="11"/>
      <c r="H48" s="12"/>
      <c r="I48" s="68"/>
      <c r="J48" s="8"/>
      <c r="K48" s="11"/>
      <c r="L48" s="11"/>
      <c r="M48" s="14"/>
      <c r="N48" s="11"/>
      <c r="O48" s="247"/>
      <c r="P48" s="247"/>
    </row>
    <row r="49" spans="1:19">
      <c r="A49" s="62"/>
      <c r="B49" s="126"/>
      <c r="C49" s="109"/>
      <c r="D49" s="109"/>
      <c r="E49" s="137" t="str">
        <f t="shared" ref="E49:E64" si="21">IF(B49="","",IF(AND(B49&lt;&gt;"",C49=""),"&lt;--Currency",IF(D49="M","",IF(D49="C","","&lt;--Input C or M"))))</f>
        <v/>
      </c>
      <c r="F49" s="136" t="str">
        <f t="shared" ref="F49:F64" si="22">IF(AND(D49="c", G49=""),"Cst / Mkt Val.--&gt;",IF(AND(D49="c", H49=""),"Mkt Value--&gt;",IF(AND(D49="m", H49="")," Mkt Value--&gt;","")))</f>
        <v/>
      </c>
      <c r="G49" s="127"/>
      <c r="H49" s="129"/>
      <c r="I49" s="128"/>
      <c r="J49" s="8" t="str">
        <f t="shared" si="5"/>
        <v/>
      </c>
      <c r="K49" s="251">
        <f>IF(D49="M",0,IF(AND(C49='Cover Sheet'!$D$30,'DI - Current'!D49="C"),'DI - Current'!G49,IF(I49=0,0,('DI - Current'!G49/'DI - Current'!I49))))</f>
        <v>0</v>
      </c>
      <c r="L49" s="10" t="str">
        <f t="shared" ref="L49:L54" si="23">IF(H49="","",IF(AND(C49&lt;&gt;$D$3,I49=""),"",IF(C49&lt;&gt;$D$3,H49/I49,H49)))</f>
        <v/>
      </c>
      <c r="M49" s="13">
        <f t="shared" ref="M49:M54" si="24">IF(C49="",0.05,IF(C49=$D$3,0.05,0.1))</f>
        <v>0.05</v>
      </c>
      <c r="N49" s="10" t="str">
        <f t="shared" ref="N49:N64" si="25">IF(L49="","",(L49-(L49*M49)))</f>
        <v/>
      </c>
      <c r="O49" s="251" t="str">
        <f t="shared" ref="O49:O54" si="26">IF(D49="","",IF(AND(D49="m",K49&gt;1),"ERROR",IF(AND(K49=0,L49&lt;&gt;""),L49-N49,IF(L49="","",IF(K49=0,L49-N49, IF(N49&gt;=K49,0,K49-N49))))))</f>
        <v/>
      </c>
      <c r="P49" s="255"/>
      <c r="Q49" s="7" t="str">
        <f t="shared" ref="Q49:Q64" si="27">IF(D49="c",K49,IF(D49="m",L49,""))</f>
        <v/>
      </c>
    </row>
    <row r="50" spans="1:19">
      <c r="A50" s="62"/>
      <c r="B50" s="126"/>
      <c r="C50" s="109"/>
      <c r="D50" s="109"/>
      <c r="E50" s="137" t="str">
        <f t="shared" si="21"/>
        <v/>
      </c>
      <c r="F50" s="136" t="str">
        <f t="shared" si="22"/>
        <v/>
      </c>
      <c r="G50" s="127"/>
      <c r="H50" s="129"/>
      <c r="I50" s="128"/>
      <c r="J50" s="8" t="str">
        <f t="shared" si="5"/>
        <v/>
      </c>
      <c r="K50" s="251">
        <f>IF(D50="M",0,IF(AND(C50='Cover Sheet'!$D$30,'DI - Current'!D50="C"),'DI - Current'!G50,IF(I50=0,0,('DI - Current'!G50/'DI - Current'!I50))))</f>
        <v>0</v>
      </c>
      <c r="L50" s="10" t="str">
        <f t="shared" si="23"/>
        <v/>
      </c>
      <c r="M50" s="13">
        <f t="shared" si="24"/>
        <v>0.05</v>
      </c>
      <c r="N50" s="10" t="str">
        <f t="shared" si="25"/>
        <v/>
      </c>
      <c r="O50" s="251" t="str">
        <f t="shared" si="26"/>
        <v/>
      </c>
      <c r="P50" s="256"/>
      <c r="Q50" s="7" t="str">
        <f t="shared" si="27"/>
        <v/>
      </c>
    </row>
    <row r="51" spans="1:19">
      <c r="A51" s="62"/>
      <c r="B51" s="126"/>
      <c r="C51" s="109"/>
      <c r="D51" s="109"/>
      <c r="E51" s="137" t="str">
        <f t="shared" si="21"/>
        <v/>
      </c>
      <c r="F51" s="136" t="str">
        <f t="shared" si="22"/>
        <v/>
      </c>
      <c r="G51" s="127"/>
      <c r="H51" s="129"/>
      <c r="I51" s="128"/>
      <c r="J51" s="8" t="str">
        <f t="shared" si="5"/>
        <v/>
      </c>
      <c r="K51" s="251">
        <f>IF(D51="M",0,IF(AND(C51='Cover Sheet'!$D$30,'DI - Current'!D51="C"),'DI - Current'!G51,IF(I51=0,0,('DI - Current'!G51/'DI - Current'!I51))))</f>
        <v>0</v>
      </c>
      <c r="L51" s="10" t="str">
        <f t="shared" si="23"/>
        <v/>
      </c>
      <c r="M51" s="13">
        <f t="shared" si="24"/>
        <v>0.05</v>
      </c>
      <c r="N51" s="10" t="str">
        <f t="shared" si="25"/>
        <v/>
      </c>
      <c r="O51" s="251" t="str">
        <f t="shared" si="26"/>
        <v/>
      </c>
      <c r="P51" s="256"/>
      <c r="Q51" s="7" t="str">
        <f t="shared" si="27"/>
        <v/>
      </c>
    </row>
    <row r="52" spans="1:19">
      <c r="A52" s="62"/>
      <c r="B52" s="126"/>
      <c r="C52" s="109"/>
      <c r="D52" s="109"/>
      <c r="E52" s="137" t="str">
        <f t="shared" si="21"/>
        <v/>
      </c>
      <c r="F52" s="136" t="str">
        <f t="shared" si="22"/>
        <v/>
      </c>
      <c r="G52" s="127"/>
      <c r="H52" s="129"/>
      <c r="I52" s="128"/>
      <c r="J52" s="8" t="str">
        <f t="shared" si="5"/>
        <v/>
      </c>
      <c r="K52" s="251">
        <f>IF(D52="M",0,IF(AND(C52='Cover Sheet'!$D$30,'DI - Current'!D52="C"),'DI - Current'!G52,IF(I52=0,0,('DI - Current'!G52/'DI - Current'!I52))))</f>
        <v>0</v>
      </c>
      <c r="L52" s="10" t="str">
        <f t="shared" si="23"/>
        <v/>
      </c>
      <c r="M52" s="13">
        <f t="shared" si="24"/>
        <v>0.05</v>
      </c>
      <c r="N52" s="10" t="str">
        <f t="shared" si="25"/>
        <v/>
      </c>
      <c r="O52" s="251" t="str">
        <f t="shared" si="26"/>
        <v/>
      </c>
      <c r="P52" s="256"/>
      <c r="Q52" s="7" t="str">
        <f t="shared" si="27"/>
        <v/>
      </c>
    </row>
    <row r="53" spans="1:19">
      <c r="A53" s="62"/>
      <c r="B53" s="126"/>
      <c r="C53" s="109"/>
      <c r="D53" s="109"/>
      <c r="E53" s="137" t="str">
        <f t="shared" si="21"/>
        <v/>
      </c>
      <c r="F53" s="136" t="str">
        <f t="shared" si="22"/>
        <v/>
      </c>
      <c r="G53" s="127"/>
      <c r="H53" s="129"/>
      <c r="I53" s="128"/>
      <c r="J53" s="8" t="str">
        <f t="shared" si="5"/>
        <v/>
      </c>
      <c r="K53" s="251">
        <f>IF(D53="M",0,IF(AND(C53='Cover Sheet'!$D$30,'DI - Current'!D53="C"),'DI - Current'!G53,IF(I53=0,0,('DI - Current'!G53/'DI - Current'!I53))))</f>
        <v>0</v>
      </c>
      <c r="L53" s="10" t="str">
        <f t="shared" si="23"/>
        <v/>
      </c>
      <c r="M53" s="13">
        <f t="shared" si="24"/>
        <v>0.05</v>
      </c>
      <c r="N53" s="10" t="str">
        <f t="shared" si="25"/>
        <v/>
      </c>
      <c r="O53" s="251" t="str">
        <f t="shared" si="26"/>
        <v/>
      </c>
      <c r="P53" s="256"/>
      <c r="Q53" s="7" t="str">
        <f t="shared" si="27"/>
        <v/>
      </c>
    </row>
    <row r="54" spans="1:19" ht="13.5" thickBot="1">
      <c r="A54" s="62"/>
      <c r="B54" s="126"/>
      <c r="C54" s="109"/>
      <c r="D54" s="109"/>
      <c r="E54" s="137" t="str">
        <f t="shared" si="21"/>
        <v/>
      </c>
      <c r="F54" s="136" t="str">
        <f t="shared" si="22"/>
        <v/>
      </c>
      <c r="G54" s="127"/>
      <c r="H54" s="129"/>
      <c r="I54" s="128"/>
      <c r="J54" s="8" t="str">
        <f t="shared" si="5"/>
        <v/>
      </c>
      <c r="K54" s="251">
        <f>IF(D54="M",0,IF(AND(C54='Cover Sheet'!$D$30,'DI - Current'!D54="C"),'DI - Current'!G54,IF(I54=0,0,('DI - Current'!G54/'DI - Current'!I54))))</f>
        <v>0</v>
      </c>
      <c r="L54" s="10" t="str">
        <f t="shared" si="23"/>
        <v/>
      </c>
      <c r="M54" s="13">
        <f t="shared" si="24"/>
        <v>0.05</v>
      </c>
      <c r="N54" s="10" t="str">
        <f t="shared" si="25"/>
        <v/>
      </c>
      <c r="O54" s="251" t="str">
        <f t="shared" si="26"/>
        <v/>
      </c>
      <c r="P54" s="254">
        <f>SUM(O49:O54)</f>
        <v>0</v>
      </c>
      <c r="Q54" s="7" t="str">
        <f t="shared" si="27"/>
        <v/>
      </c>
    </row>
    <row r="55" spans="1:19" s="7" customFormat="1">
      <c r="A55" s="59"/>
      <c r="C55" s="153"/>
      <c r="D55" s="153"/>
      <c r="E55" s="137"/>
      <c r="F55" s="136"/>
      <c r="G55" s="169"/>
      <c r="H55" s="170"/>
      <c r="I55" s="171"/>
      <c r="J55" s="8"/>
      <c r="K55" s="11"/>
      <c r="L55" s="11"/>
      <c r="M55" s="14"/>
      <c r="N55" s="11"/>
      <c r="O55" s="247"/>
      <c r="P55" s="247"/>
    </row>
    <row r="56" spans="1:19">
      <c r="A56" s="59"/>
      <c r="B56" s="7" t="s">
        <v>134</v>
      </c>
      <c r="C56" s="5"/>
      <c r="D56" s="5"/>
      <c r="E56" s="137"/>
      <c r="F56" s="136"/>
      <c r="G56" s="11"/>
      <c r="H56" s="12"/>
      <c r="I56" s="68"/>
      <c r="J56" s="8"/>
      <c r="K56" s="11"/>
      <c r="L56" s="11"/>
      <c r="M56" s="14"/>
      <c r="N56" s="11"/>
      <c r="O56" s="247"/>
      <c r="P56" s="247"/>
      <c r="S56" s="7"/>
    </row>
    <row r="57" spans="1:19">
      <c r="A57" s="59"/>
      <c r="B57" s="7"/>
      <c r="C57" s="5"/>
      <c r="D57" s="5"/>
      <c r="E57" s="137"/>
      <c r="F57" s="136"/>
      <c r="G57" s="11"/>
      <c r="H57" s="12"/>
      <c r="I57" s="68"/>
      <c r="J57" s="8"/>
      <c r="K57" s="11"/>
      <c r="L57" s="11"/>
      <c r="M57" s="14"/>
      <c r="N57" s="11"/>
      <c r="O57" s="247"/>
      <c r="P57" s="247"/>
      <c r="S57" s="7"/>
    </row>
    <row r="58" spans="1:19">
      <c r="A58" s="59" t="s">
        <v>135</v>
      </c>
      <c r="B58" s="7" t="s">
        <v>136</v>
      </c>
      <c r="C58" s="5"/>
      <c r="D58" s="5"/>
      <c r="E58" s="137"/>
      <c r="F58" s="136"/>
      <c r="G58" s="11"/>
      <c r="H58" s="12"/>
      <c r="I58" s="68"/>
      <c r="J58" s="8"/>
      <c r="K58" s="11"/>
      <c r="L58" s="11"/>
      <c r="M58" s="14"/>
      <c r="N58" s="11"/>
      <c r="O58" s="247"/>
      <c r="P58" s="247"/>
    </row>
    <row r="59" spans="1:19">
      <c r="A59" s="62"/>
      <c r="B59" s="126"/>
      <c r="C59" s="109"/>
      <c r="D59" s="109"/>
      <c r="E59" s="137" t="str">
        <f t="shared" si="21"/>
        <v/>
      </c>
      <c r="F59" s="136" t="str">
        <f t="shared" si="22"/>
        <v/>
      </c>
      <c r="G59" s="127"/>
      <c r="H59" s="129"/>
      <c r="I59" s="128"/>
      <c r="J59" s="8" t="str">
        <f t="shared" si="5"/>
        <v/>
      </c>
      <c r="K59" s="251">
        <f>IF(D59="M",0,IF(AND(C59='Cover Sheet'!$D$30,'DI - Current'!D59="C"),'DI - Current'!G59,IF(I59=0,0,('DI - Current'!G59/'DI - Current'!I59))))</f>
        <v>0</v>
      </c>
      <c r="L59" s="10" t="str">
        <f t="shared" ref="L59:L64" si="28">IF(H59="","",IF(AND(C59&lt;&gt;$D$3,I59=""),"",IF(C59&lt;&gt;$D$3,H59/I59,H59)))</f>
        <v/>
      </c>
      <c r="M59" s="13">
        <f t="shared" ref="M59:M64" si="29">IF(C59="",0.1,IF(C59=$D$3,0.1,0.15))</f>
        <v>0.1</v>
      </c>
      <c r="N59" s="10" t="str">
        <f t="shared" si="25"/>
        <v/>
      </c>
      <c r="O59" s="251" t="str">
        <f t="shared" ref="O59:O64" si="30">IF(D59="","",IF(AND(D59="m",K59&gt;1),"ERROR",IF(AND(K59=0,L59&lt;&gt;""),L59-N59,IF(L59="","",IF(K59=0,L59-N59, IF(N59&gt;=K59,0,K59-N59))))))</f>
        <v/>
      </c>
      <c r="P59" s="255"/>
      <c r="Q59" s="7" t="str">
        <f t="shared" si="27"/>
        <v/>
      </c>
    </row>
    <row r="60" spans="1:19">
      <c r="A60" s="62"/>
      <c r="B60" s="126"/>
      <c r="C60" s="109"/>
      <c r="D60" s="109"/>
      <c r="E60" s="137" t="str">
        <f t="shared" si="21"/>
        <v/>
      </c>
      <c r="F60" s="136" t="str">
        <f t="shared" si="22"/>
        <v/>
      </c>
      <c r="G60" s="127"/>
      <c r="H60" s="129"/>
      <c r="I60" s="128"/>
      <c r="J60" s="8" t="str">
        <f t="shared" si="5"/>
        <v/>
      </c>
      <c r="K60" s="251">
        <f>IF(D60="M",0,IF(AND(C60='Cover Sheet'!$D$30,'DI - Current'!D60="C"),'DI - Current'!G60,IF(I60=0,0,('DI - Current'!G60/'DI - Current'!I60))))</f>
        <v>0</v>
      </c>
      <c r="L60" s="10" t="str">
        <f t="shared" si="28"/>
        <v/>
      </c>
      <c r="M60" s="13">
        <f t="shared" si="29"/>
        <v>0.1</v>
      </c>
      <c r="N60" s="10" t="str">
        <f t="shared" si="25"/>
        <v/>
      </c>
      <c r="O60" s="251" t="str">
        <f t="shared" si="30"/>
        <v/>
      </c>
      <c r="P60" s="256"/>
      <c r="Q60" s="7" t="str">
        <f t="shared" si="27"/>
        <v/>
      </c>
    </row>
    <row r="61" spans="1:19">
      <c r="A61" s="62"/>
      <c r="B61" s="126"/>
      <c r="C61" s="109"/>
      <c r="D61" s="109"/>
      <c r="E61" s="137" t="str">
        <f t="shared" si="21"/>
        <v/>
      </c>
      <c r="F61" s="136" t="str">
        <f t="shared" si="22"/>
        <v/>
      </c>
      <c r="G61" s="127"/>
      <c r="H61" s="129"/>
      <c r="I61" s="128"/>
      <c r="J61" s="8" t="str">
        <f t="shared" si="5"/>
        <v/>
      </c>
      <c r="K61" s="251">
        <f>IF(D61="M",0,IF(AND(C61='Cover Sheet'!$D$30,'DI - Current'!D61="C"),'DI - Current'!G61,IF(I61=0,0,('DI - Current'!G61/'DI - Current'!I61))))</f>
        <v>0</v>
      </c>
      <c r="L61" s="10" t="str">
        <f t="shared" si="28"/>
        <v/>
      </c>
      <c r="M61" s="13">
        <f t="shared" si="29"/>
        <v>0.1</v>
      </c>
      <c r="N61" s="10" t="str">
        <f t="shared" si="25"/>
        <v/>
      </c>
      <c r="O61" s="251" t="str">
        <f t="shared" si="30"/>
        <v/>
      </c>
      <c r="P61" s="256"/>
      <c r="Q61" s="7" t="str">
        <f t="shared" si="27"/>
        <v/>
      </c>
    </row>
    <row r="62" spans="1:19">
      <c r="A62" s="62"/>
      <c r="B62" s="126"/>
      <c r="C62" s="109"/>
      <c r="D62" s="109"/>
      <c r="E62" s="137" t="str">
        <f t="shared" si="21"/>
        <v/>
      </c>
      <c r="F62" s="136" t="str">
        <f t="shared" si="22"/>
        <v/>
      </c>
      <c r="G62" s="127"/>
      <c r="H62" s="129"/>
      <c r="I62" s="128"/>
      <c r="J62" s="8" t="str">
        <f t="shared" si="5"/>
        <v/>
      </c>
      <c r="K62" s="251">
        <f>IF(D62="M",0,IF(AND(C62='Cover Sheet'!$D$30,'DI - Current'!D62="C"),'DI - Current'!G62,IF(I62=0,0,('DI - Current'!G62/'DI - Current'!I62))))</f>
        <v>0</v>
      </c>
      <c r="L62" s="10" t="str">
        <f t="shared" si="28"/>
        <v/>
      </c>
      <c r="M62" s="13">
        <f t="shared" si="29"/>
        <v>0.1</v>
      </c>
      <c r="N62" s="10" t="str">
        <f t="shared" si="25"/>
        <v/>
      </c>
      <c r="O62" s="251" t="str">
        <f t="shared" si="30"/>
        <v/>
      </c>
      <c r="P62" s="256"/>
      <c r="Q62" s="7" t="str">
        <f t="shared" si="27"/>
        <v/>
      </c>
    </row>
    <row r="63" spans="1:19">
      <c r="A63" s="62"/>
      <c r="B63" s="126"/>
      <c r="C63" s="109"/>
      <c r="D63" s="109"/>
      <c r="E63" s="137" t="str">
        <f t="shared" si="21"/>
        <v/>
      </c>
      <c r="F63" s="136" t="str">
        <f t="shared" si="22"/>
        <v/>
      </c>
      <c r="G63" s="127"/>
      <c r="H63" s="129"/>
      <c r="I63" s="128"/>
      <c r="J63" s="8" t="str">
        <f t="shared" si="5"/>
        <v/>
      </c>
      <c r="K63" s="251">
        <f>IF(D63="M",0,IF(AND(C63='Cover Sheet'!$D$30,'DI - Current'!D63="C"),'DI - Current'!G63,IF(I63=0,0,('DI - Current'!G63/'DI - Current'!I63))))</f>
        <v>0</v>
      </c>
      <c r="L63" s="10" t="str">
        <f t="shared" si="28"/>
        <v/>
      </c>
      <c r="M63" s="13">
        <f t="shared" si="29"/>
        <v>0.1</v>
      </c>
      <c r="N63" s="10" t="str">
        <f t="shared" si="25"/>
        <v/>
      </c>
      <c r="O63" s="251" t="str">
        <f t="shared" si="30"/>
        <v/>
      </c>
      <c r="P63" s="256"/>
      <c r="Q63" s="7" t="str">
        <f t="shared" si="27"/>
        <v/>
      </c>
    </row>
    <row r="64" spans="1:19" ht="13.5" thickBot="1">
      <c r="A64" s="62"/>
      <c r="B64" s="126"/>
      <c r="C64" s="109"/>
      <c r="D64" s="109"/>
      <c r="E64" s="137" t="str">
        <f t="shared" si="21"/>
        <v/>
      </c>
      <c r="F64" s="136" t="str">
        <f t="shared" si="22"/>
        <v/>
      </c>
      <c r="G64" s="127"/>
      <c r="H64" s="129"/>
      <c r="I64" s="128"/>
      <c r="J64" s="8" t="str">
        <f t="shared" si="5"/>
        <v/>
      </c>
      <c r="K64" s="251">
        <f>IF(D64="M",0,IF(AND(C64='Cover Sheet'!$D$30,'DI - Current'!D64="C"),'DI - Current'!G64,IF(I64=0,0,('DI - Current'!G64/'DI - Current'!I64))))</f>
        <v>0</v>
      </c>
      <c r="L64" s="10" t="str">
        <f t="shared" si="28"/>
        <v/>
      </c>
      <c r="M64" s="13">
        <f t="shared" si="29"/>
        <v>0.1</v>
      </c>
      <c r="N64" s="10" t="str">
        <f t="shared" si="25"/>
        <v/>
      </c>
      <c r="O64" s="251" t="str">
        <f t="shared" si="30"/>
        <v/>
      </c>
      <c r="P64" s="254">
        <f>SUM(O59:O64)</f>
        <v>0</v>
      </c>
      <c r="Q64" s="7" t="str">
        <f t="shared" si="27"/>
        <v/>
      </c>
    </row>
    <row r="65" spans="1:17">
      <c r="A65" s="59"/>
      <c r="B65" s="168"/>
      <c r="C65" s="153"/>
      <c r="D65" s="153"/>
      <c r="E65" s="137"/>
      <c r="F65" s="136"/>
      <c r="G65" s="169"/>
      <c r="H65" s="170"/>
      <c r="I65" s="171"/>
      <c r="J65" s="8"/>
      <c r="K65" s="11"/>
      <c r="L65" s="11"/>
      <c r="M65" s="14"/>
      <c r="N65" s="11"/>
      <c r="O65" s="247"/>
      <c r="P65" s="247"/>
    </row>
    <row r="66" spans="1:17">
      <c r="A66" s="59" t="s">
        <v>137</v>
      </c>
      <c r="B66" s="7" t="s">
        <v>138</v>
      </c>
      <c r="C66" s="5"/>
      <c r="D66" s="5"/>
      <c r="E66" s="137"/>
      <c r="F66" s="136"/>
      <c r="G66" s="11"/>
      <c r="H66" s="12"/>
      <c r="I66" s="68"/>
      <c r="J66" s="8"/>
      <c r="K66" s="11"/>
      <c r="L66" s="11"/>
      <c r="M66" s="14"/>
      <c r="N66" s="11"/>
      <c r="O66" s="247"/>
      <c r="P66" s="247"/>
    </row>
    <row r="67" spans="1:17">
      <c r="A67" s="62"/>
      <c r="B67" s="126"/>
      <c r="C67" s="109"/>
      <c r="D67" s="109"/>
      <c r="E67" s="137" t="str">
        <f t="shared" ref="E67:E80" si="31">IF(B67="","",IF(AND(B67&lt;&gt;"",C67=""),"&lt;--Currency",IF(D67="M","",IF(D67="C","","&lt;--Input C or M"))))</f>
        <v/>
      </c>
      <c r="F67" s="136" t="str">
        <f t="shared" ref="F67:F80" si="32">IF(AND(D67="c", G67=""),"Cst / Mkt Val.--&gt;",IF(AND(D67="c", H67=""),"Mkt Value--&gt;",IF(AND(D67="m", H67="")," Mkt Value--&gt;","")))</f>
        <v/>
      </c>
      <c r="G67" s="127"/>
      <c r="H67" s="129"/>
      <c r="I67" s="128"/>
      <c r="J67" s="8" t="str">
        <f t="shared" si="5"/>
        <v/>
      </c>
      <c r="K67" s="251">
        <f>IF(D67="M",0,IF(AND(C67='Cover Sheet'!$D$30,'DI - Current'!D67="C"),'DI - Current'!G67,IF(I67=0,0,('DI - Current'!G67/'DI - Current'!I67))))</f>
        <v>0</v>
      </c>
      <c r="L67" s="10" t="str">
        <f t="shared" ref="L67:L72" si="33">IF(H67="","",IF(AND(C67&lt;&gt;$D$3,I67=""),"",IF(C67&lt;&gt;$D$3,H67/I67,H67)))</f>
        <v/>
      </c>
      <c r="M67" s="13">
        <f t="shared" ref="M67:M72" si="34">IF(C67="",0.25,IF(C67=$D$3,0.25,0.3))</f>
        <v>0.25</v>
      </c>
      <c r="N67" s="10" t="str">
        <f t="shared" ref="N67:N80" si="35">IF(L67="","",(L67-(L67*M67)))</f>
        <v/>
      </c>
      <c r="O67" s="251" t="str">
        <f t="shared" ref="O67:O72" si="36">IF(D67="","",IF(AND(D67="m",K67&gt;1),"ERROR",IF(AND(K67=0,L67&lt;&gt;""),L67-N67,IF(L67="","",IF(K67=0,L67-N67, IF(N67&gt;=K67,0,K67-N67))))))</f>
        <v/>
      </c>
      <c r="P67" s="255"/>
      <c r="Q67" s="7" t="str">
        <f t="shared" ref="Q67:Q80" si="37">IF(D67="c",K67,IF(D67="m",L67,""))</f>
        <v/>
      </c>
    </row>
    <row r="68" spans="1:17">
      <c r="A68" s="62"/>
      <c r="B68" s="126"/>
      <c r="C68" s="109"/>
      <c r="D68" s="109"/>
      <c r="E68" s="137" t="str">
        <f t="shared" si="31"/>
        <v/>
      </c>
      <c r="F68" s="136" t="str">
        <f t="shared" si="32"/>
        <v/>
      </c>
      <c r="G68" s="127"/>
      <c r="H68" s="129"/>
      <c r="I68" s="128"/>
      <c r="J68" s="8" t="str">
        <f t="shared" si="5"/>
        <v/>
      </c>
      <c r="K68" s="251">
        <f>IF(D68="M",0,IF(AND(C68='Cover Sheet'!$D$30,'DI - Current'!D68="C"),'DI - Current'!G68,IF(I68=0,0,('DI - Current'!G68/'DI - Current'!I68))))</f>
        <v>0</v>
      </c>
      <c r="L68" s="10" t="str">
        <f t="shared" si="33"/>
        <v/>
      </c>
      <c r="M68" s="13">
        <f t="shared" si="34"/>
        <v>0.25</v>
      </c>
      <c r="N68" s="10" t="str">
        <f t="shared" si="35"/>
        <v/>
      </c>
      <c r="O68" s="251" t="str">
        <f t="shared" si="36"/>
        <v/>
      </c>
      <c r="P68" s="256"/>
      <c r="Q68" s="7" t="str">
        <f t="shared" si="37"/>
        <v/>
      </c>
    </row>
    <row r="69" spans="1:17">
      <c r="A69" s="62"/>
      <c r="B69" s="126"/>
      <c r="C69" s="109"/>
      <c r="D69" s="109"/>
      <c r="E69" s="137" t="str">
        <f t="shared" si="31"/>
        <v/>
      </c>
      <c r="F69" s="136" t="str">
        <f t="shared" si="32"/>
        <v/>
      </c>
      <c r="G69" s="127"/>
      <c r="H69" s="129"/>
      <c r="I69" s="128"/>
      <c r="J69" s="8" t="str">
        <f t="shared" si="5"/>
        <v/>
      </c>
      <c r="K69" s="251">
        <f>IF(D69="M",0,IF(AND(C69='Cover Sheet'!$D$30,'DI - Current'!D69="C"),'DI - Current'!G69,IF(I69=0,0,('DI - Current'!G69/'DI - Current'!I69))))</f>
        <v>0</v>
      </c>
      <c r="L69" s="10" t="str">
        <f t="shared" si="33"/>
        <v/>
      </c>
      <c r="M69" s="13">
        <f t="shared" si="34"/>
        <v>0.25</v>
      </c>
      <c r="N69" s="10" t="str">
        <f t="shared" si="35"/>
        <v/>
      </c>
      <c r="O69" s="251" t="str">
        <f t="shared" si="36"/>
        <v/>
      </c>
      <c r="P69" s="256"/>
      <c r="Q69" s="7" t="str">
        <f t="shared" si="37"/>
        <v/>
      </c>
    </row>
    <row r="70" spans="1:17">
      <c r="A70" s="62"/>
      <c r="B70" s="126"/>
      <c r="C70" s="109"/>
      <c r="D70" s="109"/>
      <c r="E70" s="137" t="str">
        <f t="shared" si="31"/>
        <v/>
      </c>
      <c r="F70" s="136" t="str">
        <f t="shared" si="32"/>
        <v/>
      </c>
      <c r="G70" s="127"/>
      <c r="H70" s="129"/>
      <c r="I70" s="128"/>
      <c r="J70" s="8" t="str">
        <f t="shared" si="5"/>
        <v/>
      </c>
      <c r="K70" s="251">
        <f>IF(D70="M",0,IF(AND(C70='Cover Sheet'!$D$30,'DI - Current'!D70="C"),'DI - Current'!G70,IF(I70=0,0,('DI - Current'!G70/'DI - Current'!I70))))</f>
        <v>0</v>
      </c>
      <c r="L70" s="10" t="str">
        <f t="shared" si="33"/>
        <v/>
      </c>
      <c r="M70" s="13">
        <f t="shared" si="34"/>
        <v>0.25</v>
      </c>
      <c r="N70" s="10" t="str">
        <f t="shared" si="35"/>
        <v/>
      </c>
      <c r="O70" s="251" t="str">
        <f t="shared" si="36"/>
        <v/>
      </c>
      <c r="P70" s="256"/>
      <c r="Q70" s="7" t="str">
        <f t="shared" si="37"/>
        <v/>
      </c>
    </row>
    <row r="71" spans="1:17">
      <c r="A71" s="62"/>
      <c r="B71" s="126"/>
      <c r="C71" s="109"/>
      <c r="D71" s="109"/>
      <c r="E71" s="137" t="str">
        <f t="shared" si="31"/>
        <v/>
      </c>
      <c r="F71" s="136" t="str">
        <f t="shared" si="32"/>
        <v/>
      </c>
      <c r="G71" s="127"/>
      <c r="H71" s="129"/>
      <c r="I71" s="128"/>
      <c r="J71" s="8" t="str">
        <f t="shared" si="5"/>
        <v/>
      </c>
      <c r="K71" s="251">
        <f>IF(D71="M",0,IF(AND(C71='Cover Sheet'!$D$30,'DI - Current'!D71="C"),'DI - Current'!G71,IF(I71=0,0,('DI - Current'!G71/'DI - Current'!I71))))</f>
        <v>0</v>
      </c>
      <c r="L71" s="10" t="str">
        <f t="shared" si="33"/>
        <v/>
      </c>
      <c r="M71" s="13">
        <f t="shared" si="34"/>
        <v>0.25</v>
      </c>
      <c r="N71" s="10" t="str">
        <f t="shared" si="35"/>
        <v/>
      </c>
      <c r="O71" s="251" t="str">
        <f t="shared" si="36"/>
        <v/>
      </c>
      <c r="P71" s="256"/>
      <c r="Q71" s="7" t="str">
        <f t="shared" si="37"/>
        <v/>
      </c>
    </row>
    <row r="72" spans="1:17" ht="13.5" thickBot="1">
      <c r="A72" s="62"/>
      <c r="B72" s="126"/>
      <c r="C72" s="109"/>
      <c r="D72" s="109"/>
      <c r="E72" s="137" t="str">
        <f t="shared" si="31"/>
        <v/>
      </c>
      <c r="F72" s="136" t="str">
        <f t="shared" si="32"/>
        <v/>
      </c>
      <c r="G72" s="127"/>
      <c r="H72" s="129"/>
      <c r="I72" s="128"/>
      <c r="J72" s="8" t="str">
        <f t="shared" si="5"/>
        <v/>
      </c>
      <c r="K72" s="251">
        <f>IF(D72="M",0,IF(AND(C72='Cover Sheet'!$D$30,'DI - Current'!D72="C"),'DI - Current'!G72,IF(I72=0,0,('DI - Current'!G72/'DI - Current'!I72))))</f>
        <v>0</v>
      </c>
      <c r="L72" s="10" t="str">
        <f t="shared" si="33"/>
        <v/>
      </c>
      <c r="M72" s="13">
        <f t="shared" si="34"/>
        <v>0.25</v>
      </c>
      <c r="N72" s="10" t="str">
        <f t="shared" si="35"/>
        <v/>
      </c>
      <c r="O72" s="251" t="str">
        <f t="shared" si="36"/>
        <v/>
      </c>
      <c r="P72" s="254">
        <f>SUM(O67:O72)</f>
        <v>0</v>
      </c>
      <c r="Q72" s="7" t="str">
        <f t="shared" si="37"/>
        <v/>
      </c>
    </row>
    <row r="73" spans="1:17">
      <c r="A73" s="59"/>
      <c r="B73" s="168"/>
      <c r="C73" s="153"/>
      <c r="D73" s="153"/>
      <c r="E73" s="137"/>
      <c r="F73" s="136"/>
      <c r="G73" s="169"/>
      <c r="H73" s="170"/>
      <c r="I73" s="171"/>
      <c r="J73" s="8"/>
      <c r="K73" s="11"/>
      <c r="L73" s="11"/>
      <c r="M73" s="14"/>
      <c r="N73" s="11"/>
      <c r="O73" s="247"/>
      <c r="P73" s="247"/>
    </row>
    <row r="74" spans="1:17">
      <c r="A74" s="59" t="s">
        <v>139</v>
      </c>
      <c r="B74" s="7" t="s">
        <v>140</v>
      </c>
      <c r="C74" s="5"/>
      <c r="D74" s="5"/>
      <c r="E74" s="137"/>
      <c r="F74" s="136"/>
      <c r="G74" s="11"/>
      <c r="H74" s="12"/>
      <c r="I74" s="68"/>
      <c r="J74" s="8"/>
      <c r="K74" s="11"/>
      <c r="L74" s="11"/>
      <c r="M74" s="14"/>
      <c r="N74" s="11"/>
      <c r="O74" s="247"/>
      <c r="P74" s="247"/>
    </row>
    <row r="75" spans="1:17">
      <c r="A75" s="62"/>
      <c r="B75" s="126"/>
      <c r="C75" s="109"/>
      <c r="D75" s="109"/>
      <c r="E75" s="137" t="str">
        <f t="shared" si="31"/>
        <v/>
      </c>
      <c r="F75" s="136" t="str">
        <f t="shared" si="32"/>
        <v/>
      </c>
      <c r="G75" s="127"/>
      <c r="H75" s="129"/>
      <c r="I75" s="128"/>
      <c r="J75" s="8" t="str">
        <f t="shared" si="5"/>
        <v/>
      </c>
      <c r="K75" s="251">
        <f>IF(D75="M",0,IF(AND(C75='Cover Sheet'!$D$30,'DI - Current'!D75="C"),'DI - Current'!G75,IF(I75=0,0,('DI - Current'!G75/'DI - Current'!I75))))</f>
        <v>0</v>
      </c>
      <c r="L75" s="10" t="str">
        <f t="shared" ref="L75:L80" si="38">IF(H75="","",IF(AND(C75&lt;&gt;$D$3,I75=""),"",IF(C75&lt;&gt;$D$3,H75/I75,H75)))</f>
        <v/>
      </c>
      <c r="M75" s="13">
        <f t="shared" ref="M75:M80" si="39">IF(C75="",0.35,IF(C75=$D$3,0.35,0.4))</f>
        <v>0.35</v>
      </c>
      <c r="N75" s="10" t="str">
        <f t="shared" si="35"/>
        <v/>
      </c>
      <c r="O75" s="251" t="str">
        <f t="shared" ref="O75:O80" si="40">IF(D75="","",IF(AND(D75="m",K75&gt;1),"ERROR",IF(AND(K75=0,L75&lt;&gt;""),L75-N75,IF(L75="","",IF(K75=0,L75-N75, IF(N75&gt;=K75,0,K75-N75))))))</f>
        <v/>
      </c>
      <c r="P75" s="255"/>
      <c r="Q75" s="7" t="str">
        <f t="shared" si="37"/>
        <v/>
      </c>
    </row>
    <row r="76" spans="1:17">
      <c r="A76" s="62"/>
      <c r="B76" s="126"/>
      <c r="C76" s="109"/>
      <c r="D76" s="109"/>
      <c r="E76" s="137" t="str">
        <f t="shared" si="31"/>
        <v/>
      </c>
      <c r="F76" s="136" t="str">
        <f t="shared" si="32"/>
        <v/>
      </c>
      <c r="G76" s="127"/>
      <c r="H76" s="129"/>
      <c r="I76" s="128"/>
      <c r="J76" s="8" t="str">
        <f t="shared" si="5"/>
        <v/>
      </c>
      <c r="K76" s="251">
        <f>IF(D76="M",0,IF(AND(C76='Cover Sheet'!$D$30,'DI - Current'!D76="C"),'DI - Current'!G76,IF(I76=0,0,('DI - Current'!G76/'DI - Current'!I76))))</f>
        <v>0</v>
      </c>
      <c r="L76" s="10" t="str">
        <f t="shared" si="38"/>
        <v/>
      </c>
      <c r="M76" s="13">
        <f t="shared" si="39"/>
        <v>0.35</v>
      </c>
      <c r="N76" s="10" t="str">
        <f t="shared" si="35"/>
        <v/>
      </c>
      <c r="O76" s="251" t="str">
        <f t="shared" si="40"/>
        <v/>
      </c>
      <c r="P76" s="256"/>
      <c r="Q76" s="7" t="str">
        <f t="shared" si="37"/>
        <v/>
      </c>
    </row>
    <row r="77" spans="1:17">
      <c r="A77" s="62"/>
      <c r="B77" s="126"/>
      <c r="C77" s="109"/>
      <c r="D77" s="109"/>
      <c r="E77" s="137" t="str">
        <f t="shared" si="31"/>
        <v/>
      </c>
      <c r="F77" s="136" t="str">
        <f t="shared" si="32"/>
        <v/>
      </c>
      <c r="G77" s="127"/>
      <c r="H77" s="129"/>
      <c r="I77" s="128"/>
      <c r="J77" s="8" t="str">
        <f t="shared" si="5"/>
        <v/>
      </c>
      <c r="K77" s="251">
        <f>IF(D77="M",0,IF(AND(C77='Cover Sheet'!$D$30,'DI - Current'!D77="C"),'DI - Current'!G77,IF(I77=0,0,('DI - Current'!G77/'DI - Current'!I77))))</f>
        <v>0</v>
      </c>
      <c r="L77" s="10" t="str">
        <f t="shared" si="38"/>
        <v/>
      </c>
      <c r="M77" s="13">
        <f t="shared" si="39"/>
        <v>0.35</v>
      </c>
      <c r="N77" s="10" t="str">
        <f t="shared" si="35"/>
        <v/>
      </c>
      <c r="O77" s="251" t="str">
        <f t="shared" si="40"/>
        <v/>
      </c>
      <c r="P77" s="256"/>
      <c r="Q77" s="7" t="str">
        <f t="shared" si="37"/>
        <v/>
      </c>
    </row>
    <row r="78" spans="1:17">
      <c r="A78" s="62"/>
      <c r="B78" s="126"/>
      <c r="C78" s="109"/>
      <c r="D78" s="109"/>
      <c r="E78" s="137" t="str">
        <f t="shared" si="31"/>
        <v/>
      </c>
      <c r="F78" s="136" t="str">
        <f t="shared" si="32"/>
        <v/>
      </c>
      <c r="G78" s="127"/>
      <c r="H78" s="129"/>
      <c r="I78" s="128"/>
      <c r="J78" s="8" t="str">
        <f t="shared" ref="J78:J96" si="41">IF(C78="","",IF(AND(C78&lt;&gt;$D$3,I78=""),"&lt;-- Input exchange rate",IF(AND(D78="c",K78=""),"         Pls. insert amount--&gt;","")))</f>
        <v/>
      </c>
      <c r="K78" s="251">
        <f>IF(D78="M",0,IF(AND(C78='Cover Sheet'!$D$30,'DI - Current'!D78="C"),'DI - Current'!G78,IF(I78=0,0,('DI - Current'!G78/'DI - Current'!I78))))</f>
        <v>0</v>
      </c>
      <c r="L78" s="10" t="str">
        <f t="shared" si="38"/>
        <v/>
      </c>
      <c r="M78" s="13">
        <f t="shared" si="39"/>
        <v>0.35</v>
      </c>
      <c r="N78" s="10" t="str">
        <f t="shared" si="35"/>
        <v/>
      </c>
      <c r="O78" s="251" t="str">
        <f t="shared" si="40"/>
        <v/>
      </c>
      <c r="P78" s="256"/>
      <c r="Q78" s="7" t="str">
        <f t="shared" si="37"/>
        <v/>
      </c>
    </row>
    <row r="79" spans="1:17">
      <c r="A79" s="62"/>
      <c r="B79" s="126"/>
      <c r="C79" s="109"/>
      <c r="D79" s="109"/>
      <c r="E79" s="137" t="str">
        <f t="shared" si="31"/>
        <v/>
      </c>
      <c r="F79" s="136" t="str">
        <f t="shared" si="32"/>
        <v/>
      </c>
      <c r="G79" s="127"/>
      <c r="H79" s="129"/>
      <c r="I79" s="128"/>
      <c r="J79" s="8" t="str">
        <f t="shared" si="41"/>
        <v/>
      </c>
      <c r="K79" s="251">
        <f>IF(D79="M",0,IF(AND(C79='Cover Sheet'!$D$30,'DI - Current'!D79="C"),'DI - Current'!G79,IF(I79=0,0,('DI - Current'!G79/'DI - Current'!I79))))</f>
        <v>0</v>
      </c>
      <c r="L79" s="10" t="str">
        <f t="shared" si="38"/>
        <v/>
      </c>
      <c r="M79" s="13">
        <f t="shared" si="39"/>
        <v>0.35</v>
      </c>
      <c r="N79" s="10" t="str">
        <f t="shared" si="35"/>
        <v/>
      </c>
      <c r="O79" s="251" t="str">
        <f t="shared" si="40"/>
        <v/>
      </c>
      <c r="P79" s="256"/>
      <c r="Q79" s="7" t="str">
        <f t="shared" si="37"/>
        <v/>
      </c>
    </row>
    <row r="80" spans="1:17" ht="13.5" thickBot="1">
      <c r="A80" s="62"/>
      <c r="B80" s="126"/>
      <c r="C80" s="109"/>
      <c r="D80" s="109"/>
      <c r="E80" s="137" t="str">
        <f t="shared" si="31"/>
        <v/>
      </c>
      <c r="F80" s="136" t="str">
        <f t="shared" si="32"/>
        <v/>
      </c>
      <c r="G80" s="127"/>
      <c r="H80" s="129"/>
      <c r="I80" s="128"/>
      <c r="J80" s="8" t="str">
        <f t="shared" si="41"/>
        <v/>
      </c>
      <c r="K80" s="251">
        <f>IF(D80="M",0,IF(AND(C80='Cover Sheet'!$D$30,'DI - Current'!D80="C"),'DI - Current'!G80,IF(I80=0,0,('DI - Current'!G80/'DI - Current'!I80))))</f>
        <v>0</v>
      </c>
      <c r="L80" s="10" t="str">
        <f t="shared" si="38"/>
        <v/>
      </c>
      <c r="M80" s="13">
        <f t="shared" si="39"/>
        <v>0.35</v>
      </c>
      <c r="N80" s="10" t="str">
        <f t="shared" si="35"/>
        <v/>
      </c>
      <c r="O80" s="251" t="str">
        <f t="shared" si="40"/>
        <v/>
      </c>
      <c r="P80" s="254">
        <f>SUM(O75:O80)</f>
        <v>0</v>
      </c>
      <c r="Q80" s="7" t="str">
        <f t="shared" si="37"/>
        <v/>
      </c>
    </row>
    <row r="81" spans="1:17">
      <c r="A81" s="59"/>
      <c r="B81" s="168"/>
      <c r="C81" s="153"/>
      <c r="D81" s="153"/>
      <c r="E81" s="137"/>
      <c r="F81" s="136"/>
      <c r="G81" s="169"/>
      <c r="H81" s="170"/>
      <c r="I81" s="171"/>
      <c r="J81" s="8"/>
      <c r="K81" s="11"/>
      <c r="L81" s="11"/>
      <c r="M81" s="14"/>
      <c r="N81" s="11"/>
      <c r="O81" s="247"/>
      <c r="P81" s="247"/>
    </row>
    <row r="82" spans="1:17">
      <c r="A82" s="59" t="s">
        <v>141</v>
      </c>
      <c r="B82" s="7" t="s">
        <v>142</v>
      </c>
      <c r="C82" s="5"/>
      <c r="D82" s="5"/>
      <c r="E82" s="137"/>
      <c r="F82" s="136"/>
      <c r="G82" s="11"/>
      <c r="H82" s="12"/>
      <c r="I82" s="68"/>
      <c r="J82" s="8"/>
      <c r="K82" s="11"/>
      <c r="L82" s="11"/>
      <c r="M82" s="14"/>
      <c r="N82" s="11"/>
      <c r="O82" s="247"/>
      <c r="P82" s="247"/>
    </row>
    <row r="83" spans="1:17">
      <c r="A83" s="62"/>
      <c r="B83" s="126"/>
      <c r="C83" s="109"/>
      <c r="D83" s="109"/>
      <c r="E83" s="137" t="str">
        <f t="shared" ref="E83:E88" si="42">IF(B83="","",IF(AND(B83&lt;&gt;"",C83=""),"&lt;--Currency",IF(D83="M","",IF(D83="C","","&lt;--Input C or M"))))</f>
        <v/>
      </c>
      <c r="F83" s="136" t="str">
        <f t="shared" ref="F83:F88" si="43">IF(AND(D83="c", G83=""),"Cst / Mkt Val.--&gt;",IF(AND(D83="c", H83=""),"Mkt Value--&gt;",IF(AND(D83="m", H83="")," Mkt Value--&gt;","")))</f>
        <v/>
      </c>
      <c r="G83" s="127"/>
      <c r="H83" s="129"/>
      <c r="I83" s="128"/>
      <c r="J83" s="8" t="str">
        <f t="shared" si="41"/>
        <v/>
      </c>
      <c r="K83" s="251">
        <f>IF(D83="M",0,IF(AND(C83='Cover Sheet'!$D$30,'DI - Current'!D83="C"),'DI - Current'!G83,IF(I83=0,0,('DI - Current'!G83/'DI - Current'!I83))))</f>
        <v>0</v>
      </c>
      <c r="L83" s="10" t="str">
        <f t="shared" ref="L83:L88" si="44">IF(H83="","",IF(AND(C83&lt;&gt;$D$3,I83=""),"",IF(C83&lt;&gt;$D$3,H83/I83,H83)))</f>
        <v/>
      </c>
      <c r="M83" s="172"/>
      <c r="N83" s="10" t="str">
        <f t="shared" ref="N83:N88" si="45">IF(L83="","",(L83-(L83*M83)))</f>
        <v/>
      </c>
      <c r="O83" s="251" t="str">
        <f t="shared" ref="O83:O88" si="46">IF(D83="","",IF(AND(D83="m",K83&gt;1),"ERROR",IF(AND(K83=0,L83&lt;&gt;""),L83-N83,IF(L83="","",IF(K83=0,L83-N83, IF(N83&gt;=K83,0,K83-N83))))))</f>
        <v/>
      </c>
      <c r="P83" s="255"/>
      <c r="Q83" s="7" t="str">
        <f t="shared" ref="Q83:Q88" si="47">IF(D83="c",K83,IF(D83="m",L83,""))</f>
        <v/>
      </c>
    </row>
    <row r="84" spans="1:17">
      <c r="A84" s="62"/>
      <c r="B84" s="126"/>
      <c r="C84" s="109"/>
      <c r="D84" s="109"/>
      <c r="E84" s="137" t="str">
        <f t="shared" si="42"/>
        <v/>
      </c>
      <c r="F84" s="136" t="str">
        <f t="shared" si="43"/>
        <v/>
      </c>
      <c r="G84" s="127"/>
      <c r="H84" s="129"/>
      <c r="I84" s="128"/>
      <c r="J84" s="8" t="str">
        <f t="shared" si="41"/>
        <v/>
      </c>
      <c r="K84" s="251">
        <f>IF(D84="M",0,IF(AND(C84='Cover Sheet'!$D$30,'DI - Current'!D84="C"),'DI - Current'!G84,IF(I84=0,0,('DI - Current'!G84/'DI - Current'!I84))))</f>
        <v>0</v>
      </c>
      <c r="L84" s="10" t="str">
        <f t="shared" si="44"/>
        <v/>
      </c>
      <c r="M84" s="172"/>
      <c r="N84" s="10" t="str">
        <f t="shared" si="45"/>
        <v/>
      </c>
      <c r="O84" s="251" t="str">
        <f t="shared" si="46"/>
        <v/>
      </c>
      <c r="P84" s="256"/>
      <c r="Q84" s="7" t="str">
        <f t="shared" si="47"/>
        <v/>
      </c>
    </row>
    <row r="85" spans="1:17">
      <c r="A85" s="62"/>
      <c r="B85" s="126"/>
      <c r="C85" s="109"/>
      <c r="D85" s="109"/>
      <c r="E85" s="137" t="str">
        <f t="shared" si="42"/>
        <v/>
      </c>
      <c r="F85" s="136" t="str">
        <f t="shared" si="43"/>
        <v/>
      </c>
      <c r="G85" s="127"/>
      <c r="H85" s="129"/>
      <c r="I85" s="128"/>
      <c r="J85" s="8" t="str">
        <f t="shared" si="41"/>
        <v/>
      </c>
      <c r="K85" s="251">
        <f>IF(D85="M",0,IF(AND(C85='Cover Sheet'!$D$30,'DI - Current'!D85="C"),'DI - Current'!G85,IF(I85=0,0,('DI - Current'!G85/'DI - Current'!I85))))</f>
        <v>0</v>
      </c>
      <c r="L85" s="10" t="str">
        <f t="shared" si="44"/>
        <v/>
      </c>
      <c r="M85" s="172"/>
      <c r="N85" s="10" t="str">
        <f t="shared" si="45"/>
        <v/>
      </c>
      <c r="O85" s="251" t="str">
        <f t="shared" si="46"/>
        <v/>
      </c>
      <c r="P85" s="256"/>
      <c r="Q85" s="7" t="str">
        <f t="shared" si="47"/>
        <v/>
      </c>
    </row>
    <row r="86" spans="1:17">
      <c r="A86" s="62"/>
      <c r="B86" s="126"/>
      <c r="C86" s="109"/>
      <c r="D86" s="109"/>
      <c r="E86" s="137" t="str">
        <f t="shared" si="42"/>
        <v/>
      </c>
      <c r="F86" s="136" t="str">
        <f t="shared" si="43"/>
        <v/>
      </c>
      <c r="G86" s="127"/>
      <c r="H86" s="129"/>
      <c r="I86" s="128"/>
      <c r="J86" s="8" t="str">
        <f t="shared" si="41"/>
        <v/>
      </c>
      <c r="K86" s="251">
        <f>IF(D86="M",0,IF(AND(C86='Cover Sheet'!$D$30,'DI - Current'!D86="C"),'DI - Current'!G86,IF(I86=0,0,('DI - Current'!G86/'DI - Current'!I86))))</f>
        <v>0</v>
      </c>
      <c r="L86" s="10" t="str">
        <f t="shared" si="44"/>
        <v/>
      </c>
      <c r="M86" s="172"/>
      <c r="N86" s="10" t="str">
        <f t="shared" si="45"/>
        <v/>
      </c>
      <c r="O86" s="251" t="str">
        <f t="shared" si="46"/>
        <v/>
      </c>
      <c r="P86" s="256"/>
      <c r="Q86" s="7" t="str">
        <f t="shared" si="47"/>
        <v/>
      </c>
    </row>
    <row r="87" spans="1:17">
      <c r="A87" s="62"/>
      <c r="B87" s="126"/>
      <c r="C87" s="109"/>
      <c r="D87" s="109"/>
      <c r="E87" s="137" t="str">
        <f t="shared" si="42"/>
        <v/>
      </c>
      <c r="F87" s="136" t="str">
        <f t="shared" si="43"/>
        <v/>
      </c>
      <c r="G87" s="127"/>
      <c r="H87" s="129"/>
      <c r="I87" s="128"/>
      <c r="J87" s="8" t="str">
        <f t="shared" si="41"/>
        <v/>
      </c>
      <c r="K87" s="251">
        <f>IF(D87="M",0,IF(AND(C87='Cover Sheet'!$D$30,'DI - Current'!D87="C"),'DI - Current'!G87,IF(I87=0,0,('DI - Current'!G87/'DI - Current'!I87))))</f>
        <v>0</v>
      </c>
      <c r="L87" s="10" t="str">
        <f t="shared" si="44"/>
        <v/>
      </c>
      <c r="M87" s="172"/>
      <c r="N87" s="10" t="str">
        <f t="shared" si="45"/>
        <v/>
      </c>
      <c r="O87" s="251" t="str">
        <f t="shared" si="46"/>
        <v/>
      </c>
      <c r="P87" s="256"/>
      <c r="Q87" s="7" t="str">
        <f t="shared" si="47"/>
        <v/>
      </c>
    </row>
    <row r="88" spans="1:17" ht="13.5" thickBot="1">
      <c r="A88" s="62"/>
      <c r="B88" s="126"/>
      <c r="C88" s="109"/>
      <c r="D88" s="109"/>
      <c r="E88" s="137" t="str">
        <f t="shared" si="42"/>
        <v/>
      </c>
      <c r="F88" s="136" t="str">
        <f t="shared" si="43"/>
        <v/>
      </c>
      <c r="G88" s="127"/>
      <c r="H88" s="129"/>
      <c r="I88" s="128"/>
      <c r="J88" s="8" t="str">
        <f t="shared" si="41"/>
        <v/>
      </c>
      <c r="K88" s="251">
        <f>IF(D88="M",0,IF(AND(C88='Cover Sheet'!$D$30,'DI - Current'!D88="C"),'DI - Current'!G88,IF(I88=0,0,('DI - Current'!G88/'DI - Current'!I88))))</f>
        <v>0</v>
      </c>
      <c r="L88" s="10" t="str">
        <f t="shared" si="44"/>
        <v/>
      </c>
      <c r="M88" s="172"/>
      <c r="N88" s="10" t="str">
        <f t="shared" si="45"/>
        <v/>
      </c>
      <c r="O88" s="251" t="str">
        <f t="shared" si="46"/>
        <v/>
      </c>
      <c r="P88" s="254">
        <f>SUM(O83:O88)</f>
        <v>0</v>
      </c>
      <c r="Q88" s="7" t="str">
        <f t="shared" si="47"/>
        <v/>
      </c>
    </row>
    <row r="89" spans="1:17">
      <c r="A89" s="59"/>
      <c r="B89" s="168"/>
      <c r="C89" s="153"/>
      <c r="D89" s="153"/>
      <c r="E89" s="137"/>
      <c r="F89" s="136"/>
      <c r="G89" s="169"/>
      <c r="H89" s="170"/>
      <c r="I89" s="171"/>
      <c r="J89" s="8"/>
      <c r="K89" s="11"/>
      <c r="L89" s="11"/>
      <c r="M89" s="14"/>
      <c r="N89" s="11"/>
      <c r="O89" s="247"/>
      <c r="P89" s="247"/>
    </row>
    <row r="90" spans="1:17">
      <c r="A90" s="59" t="s">
        <v>260</v>
      </c>
      <c r="B90" s="38" t="s">
        <v>181</v>
      </c>
      <c r="C90" s="5"/>
      <c r="D90" s="5"/>
      <c r="E90" s="137"/>
      <c r="F90" s="136"/>
      <c r="G90" s="11"/>
      <c r="H90" s="12"/>
      <c r="I90" s="68"/>
      <c r="J90" s="8"/>
      <c r="K90" s="11"/>
      <c r="L90" s="11"/>
      <c r="M90" s="14"/>
      <c r="N90" s="11"/>
      <c r="O90" s="247"/>
      <c r="P90" s="247"/>
    </row>
    <row r="91" spans="1:17">
      <c r="A91" s="62"/>
      <c r="B91" s="126"/>
      <c r="C91" s="109"/>
      <c r="D91" s="109"/>
      <c r="E91" s="137" t="str">
        <f t="shared" ref="E91:E96" si="48">IF(B91="","",IF(AND(B91&lt;&gt;"",C91=""),"&lt;--Currency",IF(D91="M","",IF(D91="C","","&lt;--Input C or M"))))</f>
        <v/>
      </c>
      <c r="F91" s="136" t="str">
        <f t="shared" ref="F91:F96" si="49">IF(AND(D91="c", G91=""),"Cst / Mkt Val.--&gt;",IF(AND(D91="c", H91=""),"Mkt Value--&gt;",IF(AND(D91="m", H91="")," Mkt Value--&gt;","")))</f>
        <v/>
      </c>
      <c r="G91" s="127"/>
      <c r="H91" s="129"/>
      <c r="I91" s="128"/>
      <c r="J91" s="8" t="str">
        <f t="shared" si="41"/>
        <v/>
      </c>
      <c r="K91" s="251">
        <f>IF(D91="M",0,IF(AND(C91='Cover Sheet'!$D$30,'DI - Current'!D91="C"),'DI - Current'!G91,IF(I91=0,0,('DI - Current'!G91/'DI - Current'!I91))))</f>
        <v>0</v>
      </c>
      <c r="L91" s="10" t="str">
        <f t="shared" ref="L91:L96" si="50">IF(H91="","",IF(AND(C91&lt;&gt;$D$3,I91=""),"",IF(C91&lt;&gt;$D$3,H91/I91,H91)))</f>
        <v/>
      </c>
      <c r="M91" s="13">
        <f t="shared" ref="M91:M96" si="51">IF(C91=$D$3,1,1)</f>
        <v>1</v>
      </c>
      <c r="N91" s="10" t="str">
        <f t="shared" ref="N91:N96" si="52">IF(L91="","",(L91-(L91*M91)))</f>
        <v/>
      </c>
      <c r="O91" s="251" t="str">
        <f t="shared" ref="O91:O96" si="53">IF(D91="","",IF(AND(D91="m",K91&gt;1),"ERROR",IF(AND(K91=0,L91&lt;&gt;""),L91-N91,IF(L91="","",IF(K91=0,L91-N91, IF(N91&gt;=K91,0,K91-N91))))))</f>
        <v/>
      </c>
      <c r="P91" s="255"/>
      <c r="Q91" s="7" t="str">
        <f t="shared" ref="Q91:Q96" si="54">IF(D91="c",K91,IF(D91="m",L91,""))</f>
        <v/>
      </c>
    </row>
    <row r="92" spans="1:17">
      <c r="A92" s="62"/>
      <c r="B92" s="126"/>
      <c r="C92" s="109"/>
      <c r="D92" s="109"/>
      <c r="E92" s="137" t="str">
        <f t="shared" si="48"/>
        <v/>
      </c>
      <c r="F92" s="136" t="str">
        <f t="shared" si="49"/>
        <v/>
      </c>
      <c r="G92" s="127"/>
      <c r="H92" s="129"/>
      <c r="I92" s="128"/>
      <c r="J92" s="8" t="str">
        <f t="shared" si="41"/>
        <v/>
      </c>
      <c r="K92" s="251">
        <f>IF(D92="M",0,IF(AND(C92='Cover Sheet'!$D$30,'DI - Current'!D92="C"),'DI - Current'!G92,IF(I92=0,0,('DI - Current'!G92/'DI - Current'!I92))))</f>
        <v>0</v>
      </c>
      <c r="L92" s="10" t="str">
        <f t="shared" si="50"/>
        <v/>
      </c>
      <c r="M92" s="13">
        <f t="shared" si="51"/>
        <v>1</v>
      </c>
      <c r="N92" s="10" t="str">
        <f t="shared" si="52"/>
        <v/>
      </c>
      <c r="O92" s="251" t="str">
        <f t="shared" si="53"/>
        <v/>
      </c>
      <c r="P92" s="256"/>
      <c r="Q92" s="7" t="str">
        <f t="shared" si="54"/>
        <v/>
      </c>
    </row>
    <row r="93" spans="1:17">
      <c r="A93" s="62"/>
      <c r="B93" s="126"/>
      <c r="C93" s="109"/>
      <c r="D93" s="109"/>
      <c r="E93" s="137" t="str">
        <f t="shared" si="48"/>
        <v/>
      </c>
      <c r="F93" s="136" t="str">
        <f t="shared" si="49"/>
        <v/>
      </c>
      <c r="G93" s="127"/>
      <c r="H93" s="129"/>
      <c r="I93" s="128"/>
      <c r="J93" s="8" t="str">
        <f t="shared" si="41"/>
        <v/>
      </c>
      <c r="K93" s="251">
        <f>IF(D93="M",0,IF(AND(C93='Cover Sheet'!$D$30,'DI - Current'!D93="C"),'DI - Current'!G93,IF(I93=0,0,('DI - Current'!G93/'DI - Current'!I93))))</f>
        <v>0</v>
      </c>
      <c r="L93" s="10" t="str">
        <f t="shared" si="50"/>
        <v/>
      </c>
      <c r="M93" s="13">
        <f t="shared" si="51"/>
        <v>1</v>
      </c>
      <c r="N93" s="10" t="str">
        <f t="shared" si="52"/>
        <v/>
      </c>
      <c r="O93" s="251" t="str">
        <f t="shared" si="53"/>
        <v/>
      </c>
      <c r="P93" s="256"/>
      <c r="Q93" s="7" t="str">
        <f t="shared" si="54"/>
        <v/>
      </c>
    </row>
    <row r="94" spans="1:17">
      <c r="A94" s="62"/>
      <c r="B94" s="126"/>
      <c r="C94" s="109"/>
      <c r="D94" s="109"/>
      <c r="E94" s="137" t="str">
        <f t="shared" si="48"/>
        <v/>
      </c>
      <c r="F94" s="136" t="str">
        <f t="shared" si="49"/>
        <v/>
      </c>
      <c r="G94" s="127"/>
      <c r="H94" s="129"/>
      <c r="I94" s="128"/>
      <c r="J94" s="8" t="str">
        <f t="shared" si="41"/>
        <v/>
      </c>
      <c r="K94" s="251">
        <f>IF(D94="M",0,IF(AND(C94='Cover Sheet'!$D$30,'DI - Current'!D94="C"),'DI - Current'!G94,IF(I94=0,0,('DI - Current'!G94/'DI - Current'!I94))))</f>
        <v>0</v>
      </c>
      <c r="L94" s="10" t="str">
        <f t="shared" si="50"/>
        <v/>
      </c>
      <c r="M94" s="13">
        <f t="shared" si="51"/>
        <v>1</v>
      </c>
      <c r="N94" s="10" t="str">
        <f t="shared" si="52"/>
        <v/>
      </c>
      <c r="O94" s="251" t="str">
        <f t="shared" si="53"/>
        <v/>
      </c>
      <c r="P94" s="256"/>
      <c r="Q94" s="7" t="str">
        <f t="shared" si="54"/>
        <v/>
      </c>
    </row>
    <row r="95" spans="1:17">
      <c r="A95" s="62"/>
      <c r="B95" s="126"/>
      <c r="C95" s="109"/>
      <c r="D95" s="109"/>
      <c r="E95" s="137" t="str">
        <f t="shared" si="48"/>
        <v/>
      </c>
      <c r="F95" s="136" t="str">
        <f t="shared" si="49"/>
        <v/>
      </c>
      <c r="G95" s="127"/>
      <c r="H95" s="129"/>
      <c r="I95" s="128"/>
      <c r="J95" s="8" t="str">
        <f t="shared" si="41"/>
        <v/>
      </c>
      <c r="K95" s="251">
        <f>IF(D95="M",0,IF(AND(C95='Cover Sheet'!$D$30,'DI - Current'!D95="C"),'DI - Current'!G95,IF(I95=0,0,('DI - Current'!G95/'DI - Current'!I95))))</f>
        <v>0</v>
      </c>
      <c r="L95" s="10" t="str">
        <f t="shared" si="50"/>
        <v/>
      </c>
      <c r="M95" s="13">
        <f t="shared" si="51"/>
        <v>1</v>
      </c>
      <c r="N95" s="10" t="str">
        <f t="shared" si="52"/>
        <v/>
      </c>
      <c r="O95" s="251" t="str">
        <f t="shared" si="53"/>
        <v/>
      </c>
      <c r="P95" s="256"/>
      <c r="Q95" s="7" t="str">
        <f t="shared" si="54"/>
        <v/>
      </c>
    </row>
    <row r="96" spans="1:17" ht="13.5" thickBot="1">
      <c r="A96" s="62"/>
      <c r="B96" s="126"/>
      <c r="C96" s="109"/>
      <c r="D96" s="109"/>
      <c r="E96" s="137" t="str">
        <f t="shared" si="48"/>
        <v/>
      </c>
      <c r="F96" s="136" t="str">
        <f t="shared" si="49"/>
        <v/>
      </c>
      <c r="G96" s="127"/>
      <c r="H96" s="129"/>
      <c r="I96" s="128"/>
      <c r="J96" s="8" t="str">
        <f t="shared" si="41"/>
        <v/>
      </c>
      <c r="K96" s="251">
        <f>IF(D96="M",0,IF(AND(C96='Cover Sheet'!$D$30,'DI - Current'!D96="C"),'DI - Current'!G96,IF(I96=0,0,('DI - Current'!G96/'DI - Current'!I96))))</f>
        <v>0</v>
      </c>
      <c r="L96" s="10" t="str">
        <f t="shared" si="50"/>
        <v/>
      </c>
      <c r="M96" s="13">
        <f t="shared" si="51"/>
        <v>1</v>
      </c>
      <c r="N96" s="10" t="str">
        <f t="shared" si="52"/>
        <v/>
      </c>
      <c r="O96" s="251" t="str">
        <f t="shared" si="53"/>
        <v/>
      </c>
      <c r="P96" s="254">
        <f>SUM(O91:O96)</f>
        <v>0</v>
      </c>
      <c r="Q96" s="7" t="str">
        <f t="shared" si="54"/>
        <v/>
      </c>
    </row>
    <row r="97" spans="1:17">
      <c r="A97" s="59"/>
      <c r="B97" s="168"/>
      <c r="C97" s="153"/>
      <c r="D97" s="153"/>
      <c r="E97" s="137"/>
      <c r="F97" s="136"/>
      <c r="G97" s="169"/>
      <c r="H97" s="170"/>
      <c r="I97" s="171"/>
      <c r="J97" s="8"/>
      <c r="K97" s="11"/>
      <c r="L97" s="11"/>
      <c r="M97" s="14"/>
      <c r="N97" s="11"/>
      <c r="O97" s="247"/>
      <c r="P97" s="247"/>
    </row>
    <row r="98" spans="1:17" ht="14.25" thickBot="1">
      <c r="A98" s="62"/>
      <c r="B98" s="64"/>
      <c r="C98" s="15"/>
      <c r="D98" s="15"/>
      <c r="E98" s="15"/>
      <c r="F98" s="15"/>
      <c r="G98" s="15"/>
      <c r="H98" s="64"/>
      <c r="I98" s="64"/>
      <c r="J98" s="64"/>
      <c r="K98" s="15"/>
      <c r="L98" s="15"/>
      <c r="M98" s="16"/>
      <c r="N98" s="16"/>
      <c r="O98" s="257"/>
      <c r="P98" s="258">
        <f>SUM(P13:P96)</f>
        <v>0</v>
      </c>
      <c r="Q98" s="8">
        <f>SUM(Q13:Q96)</f>
        <v>0</v>
      </c>
    </row>
    <row r="99" spans="1:17" ht="13.5" thickTop="1">
      <c r="A99" s="62"/>
      <c r="B99" s="69" t="s">
        <v>143</v>
      </c>
      <c r="C99" s="15"/>
      <c r="D99" s="15"/>
      <c r="E99" s="15"/>
      <c r="F99" s="15"/>
      <c r="G99" s="15"/>
      <c r="H99" s="64"/>
      <c r="I99" s="64"/>
      <c r="J99" s="64"/>
      <c r="K99" s="15"/>
      <c r="L99" s="15"/>
      <c r="M99" s="15"/>
      <c r="N99" s="15"/>
      <c r="O99" s="259"/>
      <c r="P99" s="259"/>
    </row>
    <row r="100" spans="1:17">
      <c r="A100" s="62"/>
      <c r="B100" s="93"/>
      <c r="C100" s="130"/>
      <c r="D100" s="130"/>
      <c r="E100" s="130"/>
      <c r="F100" s="130"/>
      <c r="G100" s="130"/>
      <c r="H100" s="94"/>
      <c r="I100" s="94"/>
      <c r="J100" s="94"/>
      <c r="K100" s="130"/>
      <c r="L100" s="130"/>
      <c r="M100" s="130"/>
      <c r="N100" s="130"/>
      <c r="O100" s="130"/>
      <c r="P100" s="131"/>
    </row>
    <row r="101" spans="1:17">
      <c r="A101" s="62"/>
      <c r="B101" s="90"/>
      <c r="C101" s="132"/>
      <c r="D101" s="132"/>
      <c r="E101" s="132"/>
      <c r="F101" s="132"/>
      <c r="G101" s="132"/>
      <c r="H101" s="91"/>
      <c r="I101" s="91"/>
      <c r="J101" s="91"/>
      <c r="K101" s="132"/>
      <c r="L101" s="132"/>
      <c r="M101" s="132"/>
      <c r="N101" s="132"/>
      <c r="O101" s="132"/>
      <c r="P101" s="133"/>
    </row>
    <row r="102" spans="1:17">
      <c r="A102" s="62"/>
      <c r="B102" s="90"/>
      <c r="C102" s="132"/>
      <c r="D102" s="132"/>
      <c r="E102" s="132"/>
      <c r="F102" s="132"/>
      <c r="G102" s="132"/>
      <c r="H102" s="91"/>
      <c r="I102" s="91"/>
      <c r="J102" s="91"/>
      <c r="K102" s="132"/>
      <c r="L102" s="132"/>
      <c r="M102" s="132"/>
      <c r="N102" s="132"/>
      <c r="O102" s="132"/>
      <c r="P102" s="133"/>
    </row>
    <row r="103" spans="1:17">
      <c r="A103" s="62"/>
      <c r="B103" s="90"/>
      <c r="C103" s="132"/>
      <c r="D103" s="132"/>
      <c r="E103" s="132"/>
      <c r="F103" s="132"/>
      <c r="G103" s="132"/>
      <c r="H103" s="91"/>
      <c r="I103" s="91"/>
      <c r="J103" s="91"/>
      <c r="K103" s="132"/>
      <c r="L103" s="132"/>
      <c r="M103" s="132"/>
      <c r="N103" s="132"/>
      <c r="O103" s="132"/>
      <c r="P103" s="133"/>
    </row>
    <row r="104" spans="1:17">
      <c r="A104" s="62"/>
      <c r="B104" s="90"/>
      <c r="C104" s="132"/>
      <c r="D104" s="132"/>
      <c r="E104" s="132"/>
      <c r="F104" s="132"/>
      <c r="G104" s="132"/>
      <c r="H104" s="91"/>
      <c r="I104" s="91"/>
      <c r="J104" s="91"/>
      <c r="K104" s="132"/>
      <c r="L104" s="132"/>
      <c r="M104" s="132"/>
      <c r="N104" s="132"/>
      <c r="O104" s="132"/>
      <c r="P104" s="133"/>
    </row>
    <row r="105" spans="1:17">
      <c r="A105" s="62"/>
      <c r="B105" s="182" t="s">
        <v>200</v>
      </c>
      <c r="C105" s="8" t="str">
        <f>IF(Q98=0,"",IF(OR(Q98&gt;'Sheet 2'!H14+10,Q98&lt;'Sheet 2'!H14-10),"Check","Ok"))</f>
        <v/>
      </c>
      <c r="D105" s="15"/>
      <c r="E105" s="15"/>
      <c r="F105" s="15"/>
      <c r="G105" s="15"/>
      <c r="H105" s="64"/>
      <c r="I105" s="64"/>
      <c r="J105" s="64"/>
      <c r="K105" s="15"/>
      <c r="L105" s="15"/>
      <c r="M105" s="15"/>
      <c r="N105" s="15"/>
      <c r="O105" s="15"/>
      <c r="P105" s="15"/>
    </row>
    <row r="106" spans="1:17">
      <c r="A106" s="62"/>
      <c r="B106" s="64"/>
      <c r="C106" s="15"/>
      <c r="D106" s="15"/>
      <c r="E106" s="15"/>
      <c r="F106" s="15"/>
      <c r="G106" s="15"/>
      <c r="H106" s="64"/>
      <c r="I106" s="64"/>
      <c r="J106" s="64"/>
      <c r="K106" s="15"/>
      <c r="L106" s="15"/>
      <c r="M106" s="15"/>
      <c r="N106" s="15"/>
      <c r="O106" s="15"/>
      <c r="P106" s="15"/>
    </row>
    <row r="107" spans="1:17" hidden="1">
      <c r="A107" s="62"/>
      <c r="B107" s="64"/>
      <c r="C107" s="15"/>
      <c r="D107" s="15"/>
      <c r="E107" s="15"/>
      <c r="F107" s="15"/>
      <c r="G107" s="15"/>
      <c r="H107" s="64"/>
      <c r="I107" s="64"/>
      <c r="J107" s="64"/>
      <c r="K107" s="15"/>
      <c r="L107" s="15"/>
      <c r="M107" s="15"/>
      <c r="N107" s="15"/>
      <c r="O107" s="15"/>
      <c r="P107" s="15"/>
    </row>
    <row r="108" spans="1:17" hidden="1">
      <c r="A108" s="62"/>
      <c r="B108" s="64"/>
      <c r="C108" s="15"/>
      <c r="D108" s="15"/>
      <c r="E108" s="15"/>
      <c r="F108" s="15"/>
      <c r="G108" s="15"/>
      <c r="H108" s="64"/>
      <c r="I108" s="64"/>
      <c r="J108" s="64"/>
      <c r="K108" s="15"/>
      <c r="L108" s="15"/>
      <c r="M108" s="15"/>
      <c r="N108" s="15"/>
      <c r="O108" s="15"/>
      <c r="P108" s="15"/>
    </row>
    <row r="109" spans="1:17" hidden="1"/>
    <row r="110" spans="1:17" hidden="1"/>
    <row r="111" spans="1:17" hidden="1"/>
    <row r="112" spans="1:17" hidden="1"/>
    <row r="113" spans="1:16" hidden="1"/>
    <row r="114" spans="1:16" hidden="1"/>
    <row r="115" spans="1:16" hidden="1"/>
    <row r="116" spans="1:16" hidden="1">
      <c r="A116" s="62"/>
      <c r="B116" s="64"/>
      <c r="C116" s="15"/>
      <c r="D116" s="15"/>
      <c r="E116" s="15"/>
      <c r="F116" s="15"/>
      <c r="G116" s="15"/>
      <c r="H116" s="64"/>
      <c r="I116" s="64"/>
      <c r="J116" s="64"/>
      <c r="K116" s="15"/>
      <c r="L116" s="15"/>
      <c r="M116" s="15"/>
      <c r="N116" s="15"/>
      <c r="O116" s="15"/>
      <c r="P116" s="15"/>
    </row>
    <row r="117" spans="1:16" hidden="1"/>
    <row r="118" spans="1:16" hidden="1"/>
    <row r="119" spans="1:16" hidden="1"/>
    <row r="120" spans="1:16" hidden="1"/>
    <row r="121" spans="1:16" hidden="1"/>
    <row r="122" spans="1:16" hidden="1"/>
    <row r="123" spans="1:16" hidden="1"/>
    <row r="124" spans="1:16" hidden="1"/>
  </sheetData>
  <sheetProtection password="C9D2" sheet="1" objects="1" scenarios="1"/>
  <phoneticPr fontId="15" type="noConversion"/>
  <dataValidations count="2">
    <dataValidation type="list" allowBlank="1" showInputMessage="1" showErrorMessage="1" sqref="C13:C18 C23:C28 C31:C36 C39:C44 C49:C54 C59:C64 C67:C72 C75:C80 C83:C88 C91:C96">
      <formula1>$T$12:$T$23</formula1>
    </dataValidation>
    <dataValidation type="list" allowBlank="1" showInputMessage="1" showErrorMessage="1" sqref="D13:D18 D23:D28 D31:D36 D39:D44 D49:D54 D59:D64 D67:D72 D75:D80 D83:D88 D91:D96">
      <formula1>$U$12:$U$13</formula1>
    </dataValidation>
  </dataValidations>
  <printOptions horizontalCentered="1"/>
  <pageMargins left="0.21" right="0.16" top="0.57999999999999996" bottom="0.61" header="0.37" footer="0.37"/>
  <pageSetup paperSize="9" scale="66" firstPageNumber="11" fitToHeight="2" orientation="landscape" useFirstPageNumber="1" horizontalDpi="4294967292" r:id="rId1"/>
  <headerFooter alignWithMargins="0">
    <oddFooter xml:space="preserve">&amp;LAppendix 2&amp;C&amp;P
</oddFooter>
  </headerFooter>
  <legacyDrawing r:id="rId2"/>
</worksheet>
</file>

<file path=xl/worksheets/sheet2.xml><?xml version="1.0" encoding="utf-8"?>
<worksheet xmlns="http://schemas.openxmlformats.org/spreadsheetml/2006/main" xmlns:r="http://schemas.openxmlformats.org/officeDocument/2006/relationships">
  <dimension ref="A1:L209"/>
  <sheetViews>
    <sheetView zoomScale="87" zoomScaleNormal="87" workbookViewId="0">
      <selection activeCell="F25" sqref="F25"/>
    </sheetView>
  </sheetViews>
  <sheetFormatPr defaultColWidth="0" defaultRowHeight="12.75" zeroHeight="1"/>
  <cols>
    <col min="1" max="1" width="4" style="41" customWidth="1"/>
    <col min="2" max="2" width="10.140625" style="17" customWidth="1"/>
    <col min="3" max="3" width="8.7109375" style="17" customWidth="1"/>
    <col min="4" max="4" width="13.42578125" style="17" customWidth="1"/>
    <col min="5" max="5" width="9" style="17" customWidth="1"/>
    <col min="6" max="6" width="13.28515625" style="17" customWidth="1"/>
    <col min="7" max="7" width="10.5703125" style="17" customWidth="1"/>
    <col min="8" max="8" width="1.5703125" style="17" customWidth="1"/>
    <col min="9" max="9" width="9.7109375" style="17" customWidth="1"/>
    <col min="10" max="10" width="10.85546875" style="17" customWidth="1"/>
    <col min="11" max="11" width="13.5703125" style="17" customWidth="1"/>
    <col min="12" max="12" width="1.42578125" style="17" customWidth="1"/>
    <col min="13" max="16384" width="9.140625" style="17" hidden="1"/>
  </cols>
  <sheetData>
    <row r="1" spans="1:12" s="25" customFormat="1">
      <c r="A1" s="41"/>
      <c r="B1" s="17"/>
      <c r="C1" s="17"/>
      <c r="D1" s="17"/>
      <c r="E1" s="17"/>
      <c r="F1" s="17"/>
      <c r="G1" s="17"/>
      <c r="H1" s="17"/>
      <c r="I1" s="17"/>
      <c r="J1" s="17"/>
      <c r="K1" s="17"/>
      <c r="L1" s="17"/>
    </row>
    <row r="2" spans="1:12" s="25" customFormat="1" ht="16.5" thickBot="1">
      <c r="A2" s="41"/>
      <c r="B2" s="96" t="s">
        <v>307</v>
      </c>
      <c r="C2" s="22"/>
      <c r="D2" s="22"/>
      <c r="E2" s="22"/>
      <c r="F2" s="22"/>
      <c r="G2" s="22"/>
      <c r="H2" s="22"/>
      <c r="I2" s="22"/>
      <c r="J2" s="22"/>
      <c r="K2" s="279" t="str">
        <f>IF('Cover Sheet'!$F$9=0,"AFR 1","IFR 1")</f>
        <v>AFR 1</v>
      </c>
      <c r="L2" s="17"/>
    </row>
    <row r="3" spans="1:12" s="25" customFormat="1">
      <c r="A3" s="41"/>
      <c r="B3" s="17"/>
      <c r="C3" s="17"/>
      <c r="D3" s="17"/>
      <c r="E3" s="17"/>
      <c r="F3" s="17"/>
      <c r="G3" s="17"/>
      <c r="H3" s="17"/>
      <c r="I3" s="17"/>
      <c r="J3" s="17"/>
      <c r="K3" s="17"/>
      <c r="L3" s="17"/>
    </row>
    <row r="4" spans="1:12" s="25" customFormat="1">
      <c r="A4" s="41"/>
      <c r="B4" s="83" t="s">
        <v>2</v>
      </c>
      <c r="C4" s="17"/>
      <c r="D4" s="178" t="str">
        <f>IF('Cover Sheet'!D23="","",'Cover Sheet'!$D$23)</f>
        <v/>
      </c>
      <c r="E4" s="5" t="s">
        <v>3</v>
      </c>
      <c r="F4" s="178" t="str">
        <f>IF('Cover Sheet'!$D$24="","",'Cover Sheet'!$D$24)</f>
        <v/>
      </c>
      <c r="G4" s="26" t="s">
        <v>146</v>
      </c>
      <c r="H4" s="17"/>
      <c r="I4" s="17"/>
      <c r="J4" s="7"/>
      <c r="K4" s="17"/>
      <c r="L4" s="17"/>
    </row>
    <row r="5" spans="1:12" s="25" customFormat="1">
      <c r="A5" s="41"/>
      <c r="B5" s="17"/>
      <c r="C5" s="17"/>
      <c r="D5" s="17"/>
      <c r="E5" s="17"/>
      <c r="F5" s="17"/>
      <c r="G5" s="21"/>
      <c r="H5" s="17"/>
      <c r="I5" s="21"/>
      <c r="J5" s="17"/>
      <c r="K5" s="17"/>
      <c r="L5" s="17"/>
    </row>
    <row r="6" spans="1:12" s="25" customFormat="1">
      <c r="A6" s="41"/>
      <c r="B6" s="17"/>
      <c r="C6" s="17"/>
      <c r="D6" s="17"/>
      <c r="E6" s="17"/>
      <c r="F6" s="17"/>
      <c r="G6" s="17"/>
      <c r="H6" s="17"/>
      <c r="I6" s="17"/>
      <c r="J6" s="17"/>
      <c r="K6" s="17"/>
      <c r="L6" s="17"/>
    </row>
    <row r="7" spans="1:12" s="25" customFormat="1">
      <c r="A7" s="41"/>
      <c r="B7" s="17"/>
      <c r="C7" s="17"/>
      <c r="D7" s="17"/>
      <c r="E7" s="17"/>
      <c r="F7" s="17"/>
      <c r="G7" s="196"/>
      <c r="H7" s="196"/>
      <c r="I7" s="196"/>
      <c r="J7" s="196"/>
      <c r="K7" s="196"/>
      <c r="L7" s="17"/>
    </row>
    <row r="8" spans="1:12" s="25" customFormat="1" ht="15.75">
      <c r="A8" s="41"/>
      <c r="B8" s="74" t="s">
        <v>4</v>
      </c>
      <c r="C8" s="17"/>
      <c r="D8" s="17"/>
      <c r="E8" s="17"/>
      <c r="F8" s="17"/>
      <c r="G8" s="196"/>
      <c r="H8" s="53"/>
      <c r="I8" s="196"/>
      <c r="J8" s="196"/>
      <c r="K8" s="196"/>
      <c r="L8" s="17"/>
    </row>
    <row r="9" spans="1:12" s="25" customFormat="1">
      <c r="A9" s="41"/>
      <c r="B9" s="17"/>
      <c r="C9" s="17"/>
      <c r="D9" s="17"/>
      <c r="E9" s="17"/>
      <c r="F9" s="196"/>
      <c r="G9" s="196"/>
      <c r="H9" s="196"/>
      <c r="I9" s="196"/>
      <c r="J9" s="196"/>
      <c r="K9" s="196"/>
      <c r="L9" s="17"/>
    </row>
    <row r="10" spans="1:12" s="25" customFormat="1">
      <c r="A10" s="41"/>
      <c r="B10" s="7"/>
      <c r="C10" s="7"/>
      <c r="D10" s="7"/>
      <c r="E10" s="7"/>
      <c r="F10" s="197"/>
      <c r="G10" s="197"/>
      <c r="H10" s="197"/>
      <c r="I10" s="197"/>
      <c r="J10" s="197"/>
      <c r="K10" s="196"/>
      <c r="L10" s="17"/>
    </row>
    <row r="11" spans="1:12" s="25" customFormat="1">
      <c r="A11" s="41">
        <v>1</v>
      </c>
      <c r="B11" s="266" t="s">
        <v>239</v>
      </c>
      <c r="C11" s="29"/>
      <c r="D11" s="29"/>
      <c r="E11" s="29"/>
      <c r="F11" s="201"/>
      <c r="G11" s="201"/>
      <c r="H11" s="201"/>
      <c r="I11" s="199"/>
      <c r="J11" s="201"/>
      <c r="K11" s="143"/>
      <c r="L11" s="17"/>
    </row>
    <row r="12" spans="1:12" s="25" customFormat="1">
      <c r="A12" s="41"/>
      <c r="B12" s="17"/>
      <c r="D12" s="17"/>
      <c r="E12" s="17"/>
      <c r="F12" s="196"/>
      <c r="G12" s="197"/>
      <c r="H12" s="197"/>
      <c r="I12" s="196"/>
      <c r="J12" s="197"/>
      <c r="K12" s="196"/>
      <c r="L12" s="17"/>
    </row>
    <row r="13" spans="1:12" s="25" customFormat="1">
      <c r="A13" s="41"/>
      <c r="B13" s="7"/>
      <c r="C13" s="7"/>
      <c r="D13" s="7"/>
      <c r="E13" s="7"/>
      <c r="F13" s="197"/>
      <c r="G13" s="197"/>
      <c r="H13" s="197"/>
      <c r="I13" s="197"/>
      <c r="J13" s="197"/>
      <c r="K13" s="196"/>
      <c r="L13" s="17"/>
    </row>
    <row r="14" spans="1:12" s="25" customFormat="1">
      <c r="A14" s="41">
        <v>2</v>
      </c>
      <c r="B14" s="266" t="s">
        <v>267</v>
      </c>
      <c r="C14" s="29"/>
      <c r="D14" s="29"/>
      <c r="E14" s="29"/>
      <c r="F14" s="201"/>
      <c r="G14" s="201"/>
      <c r="H14" s="201"/>
      <c r="I14" s="199"/>
      <c r="J14" s="201"/>
      <c r="K14" s="143"/>
      <c r="L14" s="17"/>
    </row>
    <row r="15" spans="1:12" s="25" customFormat="1">
      <c r="A15" s="41"/>
      <c r="B15" s="17"/>
      <c r="C15" s="17"/>
      <c r="D15" s="17"/>
      <c r="E15" s="17"/>
      <c r="F15" s="196"/>
      <c r="G15" s="196"/>
      <c r="H15" s="197"/>
      <c r="I15" s="196"/>
      <c r="J15" s="197"/>
      <c r="K15" s="196"/>
      <c r="L15" s="17"/>
    </row>
    <row r="16" spans="1:12" s="25" customFormat="1">
      <c r="A16" s="41"/>
      <c r="B16" s="7"/>
      <c r="C16" s="7"/>
      <c r="D16" s="7"/>
      <c r="E16" s="7"/>
      <c r="F16" s="197"/>
      <c r="G16" s="197"/>
      <c r="H16" s="197"/>
      <c r="I16" s="197"/>
      <c r="J16" s="197"/>
      <c r="K16" s="196"/>
      <c r="L16" s="17"/>
    </row>
    <row r="17" spans="1:12" s="25" customFormat="1">
      <c r="A17" s="41">
        <v>3</v>
      </c>
      <c r="B17" s="266" t="s">
        <v>268</v>
      </c>
      <c r="C17" s="29"/>
      <c r="D17" s="29"/>
      <c r="E17" s="29"/>
      <c r="F17" s="201"/>
      <c r="G17" s="201"/>
      <c r="H17" s="201"/>
      <c r="I17" s="199"/>
      <c r="J17" s="201"/>
      <c r="K17" s="143"/>
      <c r="L17" s="17"/>
    </row>
    <row r="18" spans="1:12" s="25" customFormat="1">
      <c r="A18" s="41"/>
      <c r="B18" s="36"/>
      <c r="C18" s="7"/>
      <c r="D18" s="7"/>
      <c r="E18" s="7"/>
      <c r="F18" s="197"/>
      <c r="G18" s="197"/>
      <c r="H18" s="197"/>
      <c r="I18" s="196"/>
      <c r="J18" s="197"/>
      <c r="K18" s="229"/>
      <c r="L18" s="17"/>
    </row>
    <row r="19" spans="1:12" s="25" customFormat="1">
      <c r="A19" s="41"/>
      <c r="B19" s="7"/>
      <c r="C19" s="7"/>
      <c r="D19" s="7"/>
      <c r="E19" s="7"/>
      <c r="F19" s="197"/>
      <c r="G19" s="197"/>
      <c r="H19" s="197"/>
      <c r="I19" s="197"/>
      <c r="J19" s="197"/>
      <c r="K19" s="196"/>
      <c r="L19" s="17"/>
    </row>
    <row r="20" spans="1:12" s="25" customFormat="1">
      <c r="A20" s="41">
        <v>4</v>
      </c>
      <c r="B20" s="31" t="s">
        <v>240</v>
      </c>
      <c r="C20" s="29"/>
      <c r="D20" s="29"/>
      <c r="E20" s="29"/>
      <c r="F20" s="201"/>
      <c r="G20" s="201"/>
      <c r="H20" s="201"/>
      <c r="I20" s="199"/>
      <c r="J20" s="201"/>
      <c r="K20" s="143"/>
      <c r="L20" s="17"/>
    </row>
    <row r="21" spans="1:12" s="25" customFormat="1">
      <c r="A21" s="41"/>
      <c r="B21" s="7"/>
      <c r="C21" s="7"/>
      <c r="D21" s="7"/>
      <c r="E21" s="7"/>
      <c r="F21" s="197"/>
      <c r="G21" s="197"/>
      <c r="H21" s="197"/>
      <c r="I21" s="196"/>
      <c r="J21" s="197"/>
      <c r="K21" s="197"/>
      <c r="L21" s="17"/>
    </row>
    <row r="22" spans="1:12" s="25" customFormat="1">
      <c r="A22" s="41"/>
      <c r="B22" s="7"/>
      <c r="C22" s="7"/>
      <c r="D22" s="7"/>
      <c r="E22" s="7"/>
      <c r="F22" s="197"/>
      <c r="G22" s="197"/>
      <c r="H22" s="197"/>
      <c r="I22" s="197"/>
      <c r="J22" s="197"/>
      <c r="K22" s="197"/>
      <c r="L22" s="17"/>
    </row>
    <row r="23" spans="1:12" s="25" customFormat="1">
      <c r="A23" s="41">
        <v>5</v>
      </c>
      <c r="B23" s="98" t="s">
        <v>241</v>
      </c>
      <c r="C23" s="29"/>
      <c r="D23" s="29"/>
      <c r="E23" s="29"/>
      <c r="F23" s="201"/>
      <c r="G23" s="201"/>
      <c r="H23" s="201"/>
      <c r="I23" s="199"/>
      <c r="J23" s="201"/>
      <c r="K23" s="143"/>
      <c r="L23" s="17"/>
    </row>
    <row r="24" spans="1:12" s="25" customFormat="1">
      <c r="A24" s="41"/>
      <c r="B24" s="7"/>
      <c r="C24" s="7"/>
      <c r="D24" s="7"/>
      <c r="E24" s="7"/>
      <c r="F24" s="197"/>
      <c r="G24" s="197"/>
      <c r="H24" s="197"/>
      <c r="I24" s="202"/>
      <c r="J24" s="197"/>
      <c r="K24" s="197"/>
      <c r="L24" s="17"/>
    </row>
    <row r="25" spans="1:12" s="25" customFormat="1">
      <c r="A25" s="41"/>
      <c r="B25" s="7"/>
      <c r="C25" s="7"/>
      <c r="D25" s="7"/>
      <c r="E25" s="7"/>
      <c r="F25" s="197"/>
      <c r="G25" s="197"/>
      <c r="H25" s="196"/>
      <c r="I25" s="196"/>
      <c r="J25" s="196"/>
      <c r="K25" s="197"/>
      <c r="L25" s="17"/>
    </row>
    <row r="26" spans="1:12" s="25" customFormat="1">
      <c r="A26" s="41">
        <v>6</v>
      </c>
      <c r="B26" s="89" t="s">
        <v>5</v>
      </c>
      <c r="C26" s="29"/>
      <c r="D26" s="29"/>
      <c r="E26" s="29"/>
      <c r="F26" s="201"/>
      <c r="G26" s="201"/>
      <c r="H26" s="203"/>
      <c r="I26" s="199"/>
      <c r="J26" s="199"/>
      <c r="K26" s="204">
        <f>SUM(K11:K23)</f>
        <v>0</v>
      </c>
      <c r="L26" s="17"/>
    </row>
    <row r="27" spans="1:12" s="25" customFormat="1">
      <c r="A27" s="41"/>
      <c r="B27" s="7"/>
      <c r="C27" s="7"/>
      <c r="D27" s="7"/>
      <c r="E27" s="7"/>
      <c r="F27" s="197"/>
      <c r="G27" s="197"/>
      <c r="H27" s="205"/>
      <c r="I27" s="202"/>
      <c r="J27" s="197"/>
      <c r="K27" s="196"/>
      <c r="L27" s="17"/>
    </row>
    <row r="28" spans="1:12" s="25" customFormat="1">
      <c r="A28" s="41"/>
      <c r="B28" s="17"/>
      <c r="C28" s="17"/>
      <c r="D28" s="17"/>
      <c r="E28" s="17"/>
      <c r="F28" s="196"/>
      <c r="G28" s="196"/>
      <c r="H28" s="196"/>
      <c r="I28" s="196"/>
      <c r="J28" s="196"/>
      <c r="K28" s="196"/>
      <c r="L28" s="17"/>
    </row>
    <row r="29" spans="1:12" s="25" customFormat="1">
      <c r="A29" s="41">
        <v>7</v>
      </c>
      <c r="B29" s="37" t="s">
        <v>242</v>
      </c>
      <c r="C29" s="17"/>
      <c r="D29" s="17"/>
      <c r="E29" s="17"/>
      <c r="F29" s="17"/>
      <c r="G29" s="196"/>
      <c r="H29" s="196"/>
      <c r="I29" s="196"/>
      <c r="J29" s="196"/>
      <c r="K29" s="196"/>
      <c r="L29" s="17"/>
    </row>
    <row r="30" spans="1:12" s="25" customFormat="1">
      <c r="A30" s="41"/>
      <c r="B30" s="93"/>
      <c r="C30" s="94"/>
      <c r="D30" s="94"/>
      <c r="E30" s="94"/>
      <c r="F30" s="94"/>
      <c r="G30" s="206"/>
      <c r="H30" s="206"/>
      <c r="I30" s="206"/>
      <c r="J30" s="206"/>
      <c r="K30" s="207"/>
      <c r="L30" s="17"/>
    </row>
    <row r="31" spans="1:12" s="25" customFormat="1">
      <c r="A31" s="41"/>
      <c r="B31" s="93"/>
      <c r="C31" s="94"/>
      <c r="D31" s="94"/>
      <c r="E31" s="94"/>
      <c r="F31" s="94"/>
      <c r="G31" s="206"/>
      <c r="H31" s="206"/>
      <c r="I31" s="206"/>
      <c r="J31" s="206"/>
      <c r="K31" s="207"/>
      <c r="L31" s="17"/>
    </row>
    <row r="32" spans="1:12" s="25" customFormat="1">
      <c r="A32" s="41"/>
      <c r="B32" s="93"/>
      <c r="C32" s="94"/>
      <c r="D32" s="94"/>
      <c r="E32" s="94"/>
      <c r="F32" s="94"/>
      <c r="G32" s="206"/>
      <c r="H32" s="206"/>
      <c r="I32" s="206"/>
      <c r="J32" s="206"/>
      <c r="K32" s="207"/>
      <c r="L32" s="17"/>
    </row>
    <row r="33" spans="1:12" s="25" customFormat="1">
      <c r="A33" s="41"/>
      <c r="B33" s="93"/>
      <c r="C33" s="94"/>
      <c r="D33" s="94"/>
      <c r="E33" s="94"/>
      <c r="F33" s="94"/>
      <c r="G33" s="206"/>
      <c r="H33" s="206"/>
      <c r="I33" s="206"/>
      <c r="J33" s="206"/>
      <c r="K33" s="207"/>
      <c r="L33" s="17"/>
    </row>
    <row r="34" spans="1:12" s="25" customFormat="1">
      <c r="A34" s="41"/>
      <c r="B34" s="90"/>
      <c r="C34" s="91"/>
      <c r="D34" s="91"/>
      <c r="E34" s="91"/>
      <c r="F34" s="91"/>
      <c r="G34" s="208"/>
      <c r="H34" s="208"/>
      <c r="I34" s="208"/>
      <c r="J34" s="208"/>
      <c r="K34" s="209"/>
      <c r="L34" s="17"/>
    </row>
    <row r="35" spans="1:12" s="25" customFormat="1">
      <c r="A35" s="41"/>
      <c r="B35" s="17"/>
      <c r="C35" s="17"/>
      <c r="D35" s="17"/>
      <c r="E35" s="17"/>
      <c r="F35" s="17"/>
      <c r="G35" s="196"/>
      <c r="H35" s="196"/>
      <c r="I35" s="196"/>
      <c r="J35" s="196"/>
      <c r="K35" s="196"/>
      <c r="L35" s="17"/>
    </row>
    <row r="36" spans="1:12" s="25" customFormat="1">
      <c r="A36" s="41"/>
      <c r="B36" s="17"/>
      <c r="C36" s="17"/>
      <c r="D36" s="17"/>
      <c r="E36" s="17"/>
      <c r="F36" s="17"/>
      <c r="G36" s="196"/>
      <c r="H36" s="196"/>
      <c r="I36" s="196"/>
      <c r="J36" s="196"/>
      <c r="K36" s="196"/>
      <c r="L36" s="17"/>
    </row>
    <row r="37" spans="1:12">
      <c r="G37" s="196"/>
      <c r="H37" s="196"/>
      <c r="I37" s="196"/>
      <c r="J37" s="196"/>
      <c r="K37" s="196"/>
    </row>
    <row r="38" spans="1:12" s="25" customFormat="1" ht="15.75">
      <c r="A38" s="41"/>
      <c r="B38" s="74" t="s">
        <v>6</v>
      </c>
      <c r="C38" s="17"/>
      <c r="D38" s="17"/>
      <c r="E38" s="17"/>
      <c r="F38" s="17"/>
      <c r="G38" s="196"/>
      <c r="H38" s="196"/>
      <c r="I38" s="196"/>
      <c r="J38" s="196"/>
      <c r="K38" s="210" t="str">
        <f>+K2</f>
        <v>AFR 1</v>
      </c>
      <c r="L38" s="17"/>
    </row>
    <row r="39" spans="1:12" s="25" customFormat="1" ht="15.75">
      <c r="A39" s="41"/>
      <c r="B39" s="74"/>
      <c r="C39" s="17"/>
      <c r="D39" s="17"/>
      <c r="E39" s="17"/>
      <c r="F39" s="17"/>
      <c r="G39" s="196"/>
      <c r="H39" s="196"/>
      <c r="I39" s="196"/>
      <c r="J39" s="196"/>
      <c r="K39" s="196"/>
      <c r="L39" s="17"/>
    </row>
    <row r="40" spans="1:12" s="25" customFormat="1">
      <c r="A40" s="41">
        <v>8</v>
      </c>
      <c r="B40" s="34" t="s">
        <v>263</v>
      </c>
      <c r="C40" s="17"/>
      <c r="D40" s="17"/>
      <c r="E40" s="17"/>
      <c r="F40" s="17"/>
      <c r="G40" s="9" t="str">
        <f>IF('Cover Sheet'!D30="","",'Cover Sheet'!D30)</f>
        <v/>
      </c>
      <c r="H40" s="196"/>
      <c r="I40" s="196"/>
      <c r="J40" s="196"/>
      <c r="K40" s="9" t="str">
        <f>IF('Cover Sheet'!D30="","",'Cover Sheet'!D30)</f>
        <v/>
      </c>
      <c r="L40" s="17"/>
    </row>
    <row r="41" spans="1:12" s="25" customFormat="1">
      <c r="A41" s="41"/>
      <c r="B41" s="86" t="s">
        <v>264</v>
      </c>
      <c r="C41" s="27"/>
      <c r="D41" s="27"/>
      <c r="E41" s="27"/>
      <c r="F41" s="28"/>
      <c r="G41" s="143"/>
      <c r="H41" s="197"/>
      <c r="I41" s="196"/>
      <c r="J41" s="197"/>
      <c r="K41" s="197"/>
      <c r="L41" s="17"/>
    </row>
    <row r="42" spans="1:12" s="25" customFormat="1">
      <c r="A42" s="41"/>
      <c r="B42" s="87" t="s">
        <v>7</v>
      </c>
      <c r="C42" s="29"/>
      <c r="D42" s="29"/>
      <c r="E42" s="29"/>
      <c r="F42" s="30"/>
      <c r="G42" s="143"/>
      <c r="H42" s="201"/>
      <c r="I42" s="200" t="s">
        <v>265</v>
      </c>
      <c r="J42" s="201"/>
      <c r="K42" s="141">
        <f>SUM(G41:G42)</f>
        <v>0</v>
      </c>
      <c r="L42" s="17"/>
    </row>
    <row r="43" spans="1:12" s="25" customFormat="1">
      <c r="A43" s="41"/>
      <c r="B43" s="17"/>
      <c r="C43" s="17"/>
      <c r="D43" s="17"/>
      <c r="E43" s="17"/>
      <c r="F43" s="17"/>
      <c r="G43" s="196"/>
      <c r="H43" s="196"/>
      <c r="I43" s="196"/>
      <c r="J43" s="196"/>
      <c r="K43" s="196"/>
      <c r="L43" s="17"/>
    </row>
    <row r="44" spans="1:12" s="25" customFormat="1">
      <c r="A44" s="41"/>
      <c r="B44" s="7"/>
      <c r="C44" s="7"/>
      <c r="D44" s="7"/>
      <c r="E44" s="7"/>
      <c r="F44" s="7"/>
      <c r="G44" s="197"/>
      <c r="H44" s="197"/>
      <c r="I44" s="197"/>
      <c r="J44" s="197"/>
      <c r="K44" s="197"/>
      <c r="L44" s="17"/>
    </row>
    <row r="45" spans="1:12" s="25" customFormat="1">
      <c r="A45" s="41">
        <v>9</v>
      </c>
      <c r="B45" s="37" t="s">
        <v>8</v>
      </c>
      <c r="C45" s="17"/>
      <c r="D45" s="17"/>
      <c r="E45" s="17"/>
      <c r="F45" s="17"/>
      <c r="G45" s="196"/>
      <c r="H45" s="196"/>
      <c r="I45" s="196"/>
      <c r="J45" s="196"/>
      <c r="K45" s="196"/>
      <c r="L45" s="17"/>
    </row>
    <row r="46" spans="1:12" s="25" customFormat="1">
      <c r="A46" s="41"/>
      <c r="B46" s="86" t="s">
        <v>189</v>
      </c>
      <c r="C46" s="39"/>
      <c r="D46" s="39"/>
      <c r="E46" s="39"/>
      <c r="F46" s="40"/>
      <c r="G46" s="143"/>
      <c r="H46" s="196"/>
      <c r="I46" s="196"/>
      <c r="J46" s="196"/>
      <c r="K46" s="196"/>
      <c r="L46" s="17"/>
    </row>
    <row r="47" spans="1:12" s="25" customFormat="1">
      <c r="A47" s="41"/>
      <c r="B47" s="87" t="s">
        <v>7</v>
      </c>
      <c r="C47" s="29"/>
      <c r="D47" s="29"/>
      <c r="E47" s="29"/>
      <c r="F47" s="30"/>
      <c r="G47" s="143"/>
      <c r="H47" s="201"/>
      <c r="I47" s="200" t="s">
        <v>9</v>
      </c>
      <c r="J47" s="201"/>
      <c r="K47" s="141">
        <f>SUM(G46:G47)</f>
        <v>0</v>
      </c>
      <c r="L47" s="17"/>
    </row>
    <row r="48" spans="1:12" s="25" customFormat="1">
      <c r="A48" s="41"/>
      <c r="B48" s="17"/>
      <c r="C48" s="7"/>
      <c r="D48" s="7"/>
      <c r="E48" s="7"/>
      <c r="F48" s="7"/>
      <c r="G48" s="196"/>
      <c r="H48" s="196"/>
      <c r="I48" s="196"/>
      <c r="J48" s="196"/>
      <c r="K48" s="196"/>
      <c r="L48" s="17"/>
    </row>
    <row r="49" spans="1:12" s="25" customFormat="1">
      <c r="A49" s="41"/>
      <c r="B49" s="17"/>
      <c r="C49" s="7"/>
      <c r="D49" s="7"/>
      <c r="E49" s="7"/>
      <c r="F49" s="7"/>
      <c r="G49" s="196"/>
      <c r="H49" s="197"/>
      <c r="I49" s="197"/>
      <c r="J49" s="197"/>
      <c r="K49" s="197"/>
      <c r="L49" s="17"/>
    </row>
    <row r="50" spans="1:12" s="25" customFormat="1">
      <c r="A50" s="41">
        <v>10</v>
      </c>
      <c r="B50" s="34" t="s">
        <v>10</v>
      </c>
      <c r="C50" s="17"/>
      <c r="D50" s="17"/>
      <c r="E50" s="17"/>
      <c r="F50" s="17"/>
      <c r="G50" s="196"/>
      <c r="H50" s="197"/>
      <c r="I50" s="197"/>
      <c r="J50" s="197"/>
      <c r="K50" s="197"/>
      <c r="L50" s="17"/>
    </row>
    <row r="51" spans="1:12" s="25" customFormat="1">
      <c r="A51" s="41"/>
      <c r="B51" s="86" t="s">
        <v>11</v>
      </c>
      <c r="C51" s="27"/>
      <c r="D51" s="27"/>
      <c r="E51" s="27"/>
      <c r="F51" s="28"/>
      <c r="G51" s="143"/>
      <c r="H51" s="197"/>
      <c r="I51" s="196"/>
      <c r="J51" s="197"/>
      <c r="K51" s="197"/>
      <c r="L51" s="17"/>
    </row>
    <row r="52" spans="1:12" s="25" customFormat="1">
      <c r="A52" s="41"/>
      <c r="B52" s="88" t="s">
        <v>12</v>
      </c>
      <c r="C52" s="7"/>
      <c r="D52" s="7"/>
      <c r="E52" s="7"/>
      <c r="F52" s="33"/>
      <c r="G52" s="143"/>
      <c r="H52" s="197"/>
      <c r="I52" s="197"/>
      <c r="J52" s="197"/>
      <c r="K52" s="197"/>
      <c r="L52" s="17"/>
    </row>
    <row r="53" spans="1:12" s="25" customFormat="1">
      <c r="A53" s="41"/>
      <c r="B53" s="88" t="s">
        <v>13</v>
      </c>
      <c r="C53" s="7"/>
      <c r="D53" s="7"/>
      <c r="E53" s="7"/>
      <c r="F53" s="33"/>
      <c r="G53" s="143"/>
      <c r="H53" s="197"/>
      <c r="I53" s="197"/>
      <c r="J53" s="197"/>
      <c r="K53" s="197"/>
      <c r="L53" s="17"/>
    </row>
    <row r="54" spans="1:12" s="25" customFormat="1">
      <c r="A54" s="41"/>
      <c r="B54" s="88" t="s">
        <v>168</v>
      </c>
      <c r="C54" s="7"/>
      <c r="D54" s="7"/>
      <c r="E54" s="7"/>
      <c r="F54" s="33"/>
      <c r="G54" s="143"/>
      <c r="H54" s="197"/>
      <c r="I54" s="197"/>
      <c r="J54" s="197"/>
      <c r="K54" s="197"/>
      <c r="L54" s="17"/>
    </row>
    <row r="55" spans="1:12" s="25" customFormat="1">
      <c r="A55" s="41"/>
      <c r="B55" s="87" t="s">
        <v>169</v>
      </c>
      <c r="C55" s="29"/>
      <c r="D55" s="29"/>
      <c r="E55" s="29"/>
      <c r="F55" s="30"/>
      <c r="G55" s="143"/>
      <c r="H55" s="201"/>
      <c r="I55" s="200" t="s">
        <v>14</v>
      </c>
      <c r="J55" s="201"/>
      <c r="K55" s="141">
        <f>SUM(G51:G55)</f>
        <v>0</v>
      </c>
      <c r="L55" s="17"/>
    </row>
    <row r="56" spans="1:12" s="25" customFormat="1">
      <c r="A56" s="41"/>
      <c r="B56" s="17"/>
      <c r="C56" s="17"/>
      <c r="D56" s="17"/>
      <c r="E56" s="17"/>
      <c r="F56" s="17"/>
      <c r="G56" s="196"/>
      <c r="H56" s="196"/>
      <c r="I56" s="196"/>
      <c r="J56" s="196"/>
      <c r="K56" s="197"/>
      <c r="L56" s="17"/>
    </row>
    <row r="57" spans="1:12" s="25" customFormat="1">
      <c r="A57" s="41"/>
      <c r="B57" s="7"/>
      <c r="C57" s="7"/>
      <c r="D57" s="7"/>
      <c r="E57" s="7"/>
      <c r="F57" s="7"/>
      <c r="G57" s="197"/>
      <c r="H57" s="197"/>
      <c r="I57" s="202"/>
      <c r="J57" s="197"/>
      <c r="K57" s="197"/>
      <c r="L57" s="17"/>
    </row>
    <row r="58" spans="1:12" s="25" customFormat="1">
      <c r="A58" s="41">
        <v>11</v>
      </c>
      <c r="B58" s="89" t="s">
        <v>298</v>
      </c>
      <c r="C58" s="29"/>
      <c r="D58" s="29"/>
      <c r="E58" s="29"/>
      <c r="F58" s="29"/>
      <c r="G58" s="201"/>
      <c r="H58" s="201"/>
      <c r="I58" s="199"/>
      <c r="J58" s="201"/>
      <c r="K58" s="204">
        <f>SUM(K41:K57)</f>
        <v>0</v>
      </c>
      <c r="L58" s="17"/>
    </row>
    <row r="59" spans="1:12" s="25" customFormat="1">
      <c r="A59" s="41"/>
      <c r="B59" s="138"/>
      <c r="C59" s="7"/>
      <c r="D59" s="7"/>
      <c r="E59" s="7"/>
      <c r="F59" s="7"/>
      <c r="G59" s="197"/>
      <c r="H59" s="197"/>
      <c r="I59" s="211"/>
      <c r="J59" s="197"/>
      <c r="K59" s="211"/>
      <c r="L59" s="17"/>
    </row>
    <row r="60" spans="1:12" s="25" customFormat="1">
      <c r="A60" s="41"/>
      <c r="B60" s="7"/>
      <c r="C60" s="7"/>
      <c r="D60" s="7"/>
      <c r="E60" s="7"/>
      <c r="F60" s="7"/>
      <c r="G60" s="197"/>
      <c r="H60" s="197"/>
      <c r="I60" s="197"/>
      <c r="J60" s="197"/>
      <c r="K60" s="197"/>
      <c r="L60" s="17"/>
    </row>
    <row r="61" spans="1:12" s="25" customFormat="1">
      <c r="A61" s="41">
        <v>12</v>
      </c>
      <c r="B61" s="89" t="s">
        <v>15</v>
      </c>
      <c r="C61" s="89"/>
      <c r="D61" s="29"/>
      <c r="E61" s="29"/>
      <c r="F61" s="29"/>
      <c r="G61" s="201"/>
      <c r="H61" s="201"/>
      <c r="I61" s="199"/>
      <c r="J61" s="199"/>
      <c r="K61" s="204">
        <f>K26-K58</f>
        <v>0</v>
      </c>
      <c r="L61" s="17"/>
    </row>
    <row r="62" spans="1:12" s="25" customFormat="1">
      <c r="A62" s="41"/>
      <c r="B62" s="7"/>
      <c r="C62" s="7"/>
      <c r="D62" s="7"/>
      <c r="E62" s="7"/>
      <c r="F62" s="7"/>
      <c r="G62" s="197"/>
      <c r="H62" s="197"/>
      <c r="I62" s="211"/>
      <c r="J62" s="211"/>
      <c r="K62" s="211"/>
      <c r="L62" s="17"/>
    </row>
    <row r="63" spans="1:12" s="25" customFormat="1">
      <c r="A63" s="41"/>
      <c r="B63" s="7"/>
      <c r="C63" s="7"/>
      <c r="D63" s="7"/>
      <c r="E63" s="7"/>
      <c r="F63" s="7"/>
      <c r="G63" s="197"/>
      <c r="H63" s="197"/>
      <c r="I63" s="196"/>
      <c r="J63" s="196"/>
      <c r="K63" s="197"/>
      <c r="L63" s="17"/>
    </row>
    <row r="64" spans="1:12" s="25" customFormat="1">
      <c r="A64" s="41">
        <v>13</v>
      </c>
      <c r="B64" s="31" t="s">
        <v>16</v>
      </c>
      <c r="C64" s="29"/>
      <c r="D64" s="29"/>
      <c r="E64" s="29"/>
      <c r="F64" s="29"/>
      <c r="G64" s="201"/>
      <c r="H64" s="201"/>
      <c r="I64" s="199"/>
      <c r="J64" s="201"/>
      <c r="K64" s="143"/>
      <c r="L64" s="17"/>
    </row>
    <row r="65" spans="1:12" s="25" customFormat="1">
      <c r="A65" s="41"/>
      <c r="B65" s="7"/>
      <c r="C65" s="7"/>
      <c r="D65" s="7"/>
      <c r="E65" s="7"/>
      <c r="F65" s="7"/>
      <c r="G65" s="197"/>
      <c r="H65" s="197"/>
      <c r="I65" s="202"/>
      <c r="J65" s="197"/>
      <c r="K65" s="197"/>
      <c r="L65" s="17"/>
    </row>
    <row r="66" spans="1:12" s="25" customFormat="1">
      <c r="A66" s="41"/>
      <c r="B66" s="7"/>
      <c r="C66" s="7"/>
      <c r="D66" s="7"/>
      <c r="E66" s="7"/>
      <c r="F66" s="7"/>
      <c r="G66" s="197"/>
      <c r="H66" s="197"/>
      <c r="I66" s="202"/>
      <c r="J66" s="197"/>
      <c r="K66" s="197"/>
      <c r="L66" s="17"/>
    </row>
    <row r="67" spans="1:12" s="25" customFormat="1">
      <c r="A67" s="41">
        <v>14</v>
      </c>
      <c r="B67" s="31" t="s">
        <v>17</v>
      </c>
      <c r="C67" s="29"/>
      <c r="D67" s="29"/>
      <c r="E67" s="29"/>
      <c r="F67" s="29"/>
      <c r="G67" s="201"/>
      <c r="H67" s="201"/>
      <c r="I67" s="199"/>
      <c r="J67" s="201"/>
      <c r="K67" s="143"/>
      <c r="L67" s="17"/>
    </row>
    <row r="68" spans="1:12" s="25" customFormat="1">
      <c r="A68" s="41"/>
      <c r="B68" s="7"/>
      <c r="C68" s="7"/>
      <c r="D68" s="7"/>
      <c r="E68" s="7"/>
      <c r="F68" s="7"/>
      <c r="G68" s="197"/>
      <c r="H68" s="197"/>
      <c r="I68" s="202"/>
      <c r="J68" s="197"/>
      <c r="K68" s="197"/>
      <c r="L68" s="17"/>
    </row>
    <row r="69" spans="1:12" s="25" customFormat="1">
      <c r="A69" s="41"/>
      <c r="B69" s="7"/>
      <c r="C69" s="7"/>
      <c r="D69" s="7"/>
      <c r="E69" s="7"/>
      <c r="F69" s="7"/>
      <c r="G69" s="197"/>
      <c r="H69" s="197"/>
      <c r="I69" s="197"/>
      <c r="J69" s="197"/>
      <c r="K69" s="197"/>
      <c r="L69" s="17"/>
    </row>
    <row r="70" spans="1:12" s="25" customFormat="1">
      <c r="A70" s="41">
        <v>15</v>
      </c>
      <c r="B70" s="89" t="s">
        <v>18</v>
      </c>
      <c r="C70" s="29"/>
      <c r="D70" s="29"/>
      <c r="E70" s="29"/>
      <c r="F70" s="29"/>
      <c r="G70" s="201"/>
      <c r="H70" s="201"/>
      <c r="I70" s="199"/>
      <c r="J70" s="212"/>
      <c r="K70" s="204">
        <f>K61-SUM(K64:K67)</f>
        <v>0</v>
      </c>
      <c r="L70" s="17"/>
    </row>
    <row r="71" spans="1:12" s="25" customFormat="1">
      <c r="A71" s="41"/>
      <c r="B71" s="7"/>
      <c r="C71" s="7"/>
      <c r="D71" s="7"/>
      <c r="E71" s="7"/>
      <c r="F71" s="7"/>
      <c r="G71" s="197"/>
      <c r="H71" s="197"/>
      <c r="I71" s="211"/>
      <c r="J71" s="211"/>
      <c r="K71" s="211"/>
      <c r="L71" s="17"/>
    </row>
    <row r="72" spans="1:12" s="25" customFormat="1">
      <c r="A72" s="41"/>
      <c r="B72" s="7"/>
      <c r="C72" s="7"/>
      <c r="D72" s="7"/>
      <c r="E72" s="7"/>
      <c r="F72" s="7"/>
      <c r="G72" s="197"/>
      <c r="H72" s="197"/>
      <c r="I72" s="211"/>
      <c r="J72" s="211"/>
      <c r="K72" s="211"/>
      <c r="L72" s="17"/>
    </row>
    <row r="73" spans="1:12" s="25" customFormat="1">
      <c r="A73" s="41">
        <v>16</v>
      </c>
      <c r="B73" s="34" t="s">
        <v>19</v>
      </c>
      <c r="C73" s="7"/>
      <c r="D73" s="7"/>
      <c r="E73" s="7"/>
      <c r="F73" s="7"/>
      <c r="G73" s="197"/>
      <c r="H73" s="197"/>
      <c r="I73" s="197"/>
      <c r="J73" s="197"/>
      <c r="K73" s="197"/>
      <c r="L73" s="17"/>
    </row>
    <row r="74" spans="1:12" s="25" customFormat="1">
      <c r="A74" s="41"/>
      <c r="B74" s="86" t="s">
        <v>20</v>
      </c>
      <c r="C74" s="27" t="s">
        <v>21</v>
      </c>
      <c r="D74" s="27"/>
      <c r="E74" s="27"/>
      <c r="F74" s="28"/>
      <c r="G74" s="143"/>
      <c r="H74" s="196"/>
      <c r="I74" s="196"/>
      <c r="J74" s="196"/>
      <c r="K74" s="197"/>
      <c r="L74" s="17"/>
    </row>
    <row r="75" spans="1:12" s="25" customFormat="1">
      <c r="A75" s="41"/>
      <c r="B75" s="88" t="s">
        <v>22</v>
      </c>
      <c r="C75" s="7" t="s">
        <v>23</v>
      </c>
      <c r="D75" s="7"/>
      <c r="E75" s="7"/>
      <c r="F75" s="33"/>
      <c r="G75" s="143"/>
      <c r="H75" s="197"/>
      <c r="I75" s="197"/>
      <c r="J75" s="197"/>
      <c r="K75" s="197"/>
      <c r="L75" s="17"/>
    </row>
    <row r="76" spans="1:12" s="25" customFormat="1">
      <c r="A76" s="41"/>
      <c r="B76" s="87" t="s">
        <v>230</v>
      </c>
      <c r="C76" s="29"/>
      <c r="D76" s="29"/>
      <c r="E76" s="29"/>
      <c r="F76" s="30"/>
      <c r="G76" s="143"/>
      <c r="H76" s="200"/>
      <c r="I76" s="200" t="s">
        <v>24</v>
      </c>
      <c r="J76" s="200"/>
      <c r="K76" s="141">
        <f>SUM(G74:G76)</f>
        <v>0</v>
      </c>
      <c r="L76" s="17"/>
    </row>
    <row r="77" spans="1:12" s="25" customFormat="1">
      <c r="A77" s="41"/>
      <c r="B77" s="17"/>
      <c r="C77" s="17"/>
      <c r="D77" s="17"/>
      <c r="E77" s="17"/>
      <c r="F77" s="17"/>
      <c r="G77" s="196"/>
      <c r="H77" s="196"/>
      <c r="I77" s="196"/>
      <c r="J77" s="196"/>
      <c r="K77" s="196"/>
      <c r="L77" s="17"/>
    </row>
    <row r="78" spans="1:12" s="25" customFormat="1">
      <c r="A78" s="41"/>
      <c r="B78" s="7"/>
      <c r="C78" s="7"/>
      <c r="D78" s="7"/>
      <c r="E78" s="7"/>
      <c r="F78" s="7"/>
      <c r="G78" s="197"/>
      <c r="H78" s="197"/>
      <c r="I78" s="197"/>
      <c r="J78" s="197"/>
      <c r="K78" s="197"/>
      <c r="L78" s="17"/>
    </row>
    <row r="79" spans="1:12" s="25" customFormat="1">
      <c r="A79" s="41">
        <v>17</v>
      </c>
      <c r="B79" s="89" t="s">
        <v>25</v>
      </c>
      <c r="C79" s="29"/>
      <c r="D79" s="29"/>
      <c r="E79" s="29"/>
      <c r="F79" s="29"/>
      <c r="G79" s="201"/>
      <c r="H79" s="201"/>
      <c r="I79" s="199"/>
      <c r="J79" s="213"/>
      <c r="K79" s="204">
        <f>K70-K76</f>
        <v>0</v>
      </c>
      <c r="L79" s="17"/>
    </row>
    <row r="80" spans="1:12" s="25" customFormat="1">
      <c r="A80" s="41"/>
      <c r="B80" s="17"/>
      <c r="C80" s="17"/>
      <c r="D80" s="17"/>
      <c r="E80" s="17"/>
      <c r="F80" s="17"/>
      <c r="G80" s="17"/>
      <c r="H80" s="17"/>
      <c r="I80" s="43"/>
      <c r="J80" s="43"/>
      <c r="K80" s="17"/>
      <c r="L80" s="17"/>
    </row>
    <row r="81" spans="1:12" s="25" customFormat="1">
      <c r="A81" s="41"/>
      <c r="B81" s="17"/>
      <c r="C81" s="17"/>
      <c r="D81" s="17"/>
      <c r="E81" s="17"/>
      <c r="F81" s="17"/>
      <c r="G81" s="17"/>
      <c r="H81" s="17"/>
      <c r="I81" s="43"/>
      <c r="J81" s="43"/>
      <c r="K81" s="17"/>
      <c r="L81" s="17"/>
    </row>
    <row r="82" spans="1:12" s="25" customFormat="1">
      <c r="A82" s="41">
        <v>18</v>
      </c>
      <c r="B82" s="37" t="s">
        <v>190</v>
      </c>
      <c r="C82" s="17"/>
      <c r="D82" s="17"/>
      <c r="E82" s="17"/>
      <c r="F82" s="17"/>
      <c r="G82" s="17"/>
      <c r="H82" s="17"/>
      <c r="I82" s="43"/>
      <c r="J82" s="43"/>
      <c r="K82" s="17"/>
      <c r="L82" s="17"/>
    </row>
    <row r="83" spans="1:12" s="25" customFormat="1">
      <c r="A83" s="41"/>
      <c r="B83" s="93"/>
      <c r="C83" s="94"/>
      <c r="D83" s="94"/>
      <c r="E83" s="94"/>
      <c r="F83" s="94"/>
      <c r="G83" s="94"/>
      <c r="H83" s="94"/>
      <c r="I83" s="94"/>
      <c r="J83" s="94"/>
      <c r="K83" s="95"/>
      <c r="L83" s="17"/>
    </row>
    <row r="84" spans="1:12" s="25" customFormat="1">
      <c r="A84" s="41"/>
      <c r="B84" s="93"/>
      <c r="C84" s="94"/>
      <c r="D84" s="94"/>
      <c r="E84" s="94"/>
      <c r="F84" s="94"/>
      <c r="G84" s="94"/>
      <c r="H84" s="94"/>
      <c r="I84" s="94"/>
      <c r="J84" s="94"/>
      <c r="K84" s="95"/>
      <c r="L84" s="17"/>
    </row>
    <row r="85" spans="1:12" s="25" customFormat="1">
      <c r="A85" s="41"/>
      <c r="B85" s="93"/>
      <c r="C85" s="94"/>
      <c r="D85" s="94"/>
      <c r="E85" s="94"/>
      <c r="F85" s="94"/>
      <c r="G85" s="94"/>
      <c r="H85" s="94"/>
      <c r="I85" s="94"/>
      <c r="J85" s="94"/>
      <c r="K85" s="95"/>
      <c r="L85" s="17"/>
    </row>
    <row r="86" spans="1:12" s="25" customFormat="1">
      <c r="A86" s="41"/>
      <c r="B86" s="93"/>
      <c r="C86" s="94"/>
      <c r="D86" s="94"/>
      <c r="E86" s="94"/>
      <c r="F86" s="94"/>
      <c r="G86" s="94"/>
      <c r="H86" s="94"/>
      <c r="I86" s="94"/>
      <c r="J86" s="94"/>
      <c r="K86" s="95"/>
      <c r="L86" s="17"/>
    </row>
    <row r="87" spans="1:12" s="25" customFormat="1">
      <c r="A87" s="41"/>
      <c r="B87" s="90"/>
      <c r="C87" s="91"/>
      <c r="D87" s="91"/>
      <c r="E87" s="91"/>
      <c r="F87" s="91"/>
      <c r="G87" s="91"/>
      <c r="H87" s="91"/>
      <c r="I87" s="91"/>
      <c r="J87" s="91"/>
      <c r="K87" s="92"/>
      <c r="L87" s="17"/>
    </row>
    <row r="88" spans="1:12" s="25" customFormat="1">
      <c r="A88" s="41"/>
      <c r="B88" s="44"/>
      <c r="C88" s="44"/>
      <c r="D88" s="44"/>
      <c r="E88" s="44"/>
      <c r="F88" s="44"/>
      <c r="G88" s="44"/>
      <c r="H88" s="44"/>
      <c r="I88" s="44"/>
      <c r="J88" s="44"/>
      <c r="K88" s="44"/>
      <c r="L88" s="17"/>
    </row>
    <row r="89" spans="1:12" s="25" customFormat="1">
      <c r="A89" s="41"/>
      <c r="B89" s="17"/>
      <c r="C89" s="17"/>
      <c r="D89" s="17"/>
      <c r="E89" s="17"/>
      <c r="F89" s="17"/>
      <c r="G89" s="17"/>
      <c r="H89" s="17"/>
      <c r="I89" s="17"/>
      <c r="J89" s="17"/>
      <c r="K89" s="17"/>
      <c r="L89" s="17"/>
    </row>
    <row r="90" spans="1:12" s="25" customFormat="1">
      <c r="A90" s="41"/>
      <c r="B90" s="17"/>
      <c r="C90" s="17"/>
      <c r="D90" s="17"/>
      <c r="E90" s="17"/>
      <c r="F90" s="17"/>
      <c r="G90" s="17"/>
      <c r="H90" s="17"/>
      <c r="I90" s="17"/>
      <c r="J90" s="17"/>
      <c r="K90" s="17"/>
      <c r="L90" s="17"/>
    </row>
    <row r="91" spans="1:12" s="25" customFormat="1" hidden="1">
      <c r="A91" s="41"/>
      <c r="B91" s="17"/>
      <c r="C91" s="17"/>
      <c r="D91" s="17"/>
      <c r="E91" s="17"/>
      <c r="F91" s="17"/>
      <c r="G91" s="17"/>
      <c r="H91" s="17"/>
      <c r="I91" s="17"/>
      <c r="J91" s="17"/>
      <c r="K91" s="17"/>
      <c r="L91" s="17"/>
    </row>
    <row r="92" spans="1:12" s="25" customFormat="1" hidden="1">
      <c r="A92" s="41"/>
      <c r="B92" s="17"/>
      <c r="C92" s="17"/>
      <c r="D92" s="17"/>
      <c r="E92" s="17"/>
      <c r="F92" s="17"/>
      <c r="G92" s="17"/>
      <c r="H92" s="17"/>
      <c r="I92" s="17"/>
      <c r="J92" s="17"/>
      <c r="K92" s="17"/>
      <c r="L92" s="17"/>
    </row>
    <row r="93" spans="1:12" s="25" customFormat="1" hidden="1">
      <c r="A93" s="41"/>
      <c r="B93" s="17"/>
      <c r="C93" s="17"/>
      <c r="D93" s="17"/>
      <c r="E93" s="17"/>
      <c r="F93" s="17"/>
      <c r="G93" s="17"/>
      <c r="H93" s="17"/>
      <c r="I93" s="17"/>
      <c r="J93" s="17"/>
      <c r="K93" s="17"/>
      <c r="L93" s="17"/>
    </row>
    <row r="94" spans="1:12" s="25" customFormat="1" hidden="1">
      <c r="A94" s="41"/>
      <c r="B94" s="17"/>
      <c r="C94" s="17"/>
      <c r="D94" s="17"/>
      <c r="E94" s="17"/>
      <c r="F94" s="17"/>
      <c r="G94" s="17"/>
      <c r="H94" s="17"/>
      <c r="I94" s="17"/>
      <c r="J94" s="17"/>
      <c r="K94" s="17"/>
      <c r="L94" s="17"/>
    </row>
    <row r="95" spans="1:12" s="25" customFormat="1" hidden="1">
      <c r="A95" s="41"/>
      <c r="B95" s="17"/>
      <c r="C95" s="17"/>
      <c r="D95" s="17"/>
      <c r="E95" s="17"/>
      <c r="F95" s="17"/>
      <c r="G95" s="17"/>
      <c r="H95" s="17"/>
      <c r="I95" s="17"/>
      <c r="J95" s="17"/>
      <c r="K95" s="17"/>
      <c r="L95" s="17"/>
    </row>
    <row r="96" spans="1:12" s="25" customFormat="1" hidden="1">
      <c r="A96" s="45"/>
      <c r="B96" s="24"/>
      <c r="C96" s="24"/>
      <c r="D96" s="24"/>
      <c r="E96" s="24"/>
      <c r="F96" s="24"/>
      <c r="G96" s="24"/>
      <c r="H96" s="24"/>
      <c r="I96" s="24"/>
      <c r="J96" s="24"/>
      <c r="K96" s="24"/>
      <c r="L96" s="17"/>
    </row>
    <row r="97" spans="1:12" s="25" customFormat="1" hidden="1">
      <c r="A97" s="45"/>
      <c r="B97" s="24"/>
      <c r="C97" s="24"/>
      <c r="D97" s="24"/>
      <c r="E97" s="24"/>
      <c r="F97" s="24"/>
      <c r="G97" s="24"/>
      <c r="H97" s="24"/>
      <c r="I97" s="24"/>
      <c r="J97" s="24"/>
      <c r="K97" s="24"/>
      <c r="L97" s="17"/>
    </row>
    <row r="98" spans="1:12" s="25" customFormat="1" hidden="1">
      <c r="A98" s="85"/>
      <c r="L98" s="17"/>
    </row>
    <row r="99" spans="1:12" s="25" customFormat="1" hidden="1">
      <c r="A99" s="85"/>
      <c r="L99" s="17"/>
    </row>
    <row r="100" spans="1:12" s="25" customFormat="1" hidden="1">
      <c r="A100" s="85"/>
      <c r="L100" s="17"/>
    </row>
    <row r="101" spans="1:12" s="25" customFormat="1" hidden="1">
      <c r="A101" s="85"/>
      <c r="L101" s="17"/>
    </row>
    <row r="102" spans="1:12" s="25" customFormat="1" hidden="1">
      <c r="A102" s="85"/>
      <c r="L102" s="17"/>
    </row>
    <row r="103" spans="1:12" s="25" customFormat="1" hidden="1">
      <c r="A103" s="85"/>
      <c r="L103" s="17"/>
    </row>
    <row r="104" spans="1:12" s="25" customFormat="1" hidden="1">
      <c r="A104" s="85"/>
      <c r="L104" s="17"/>
    </row>
    <row r="105" spans="1:12" s="25" customFormat="1" hidden="1">
      <c r="A105" s="85"/>
      <c r="L105" s="17"/>
    </row>
    <row r="106" spans="1:12" s="25" customFormat="1" hidden="1">
      <c r="A106" s="85"/>
      <c r="L106" s="17"/>
    </row>
    <row r="107" spans="1:12" s="25" customFormat="1" hidden="1">
      <c r="A107" s="85"/>
      <c r="L107" s="17"/>
    </row>
    <row r="108" spans="1:12" s="25" customFormat="1" hidden="1">
      <c r="A108" s="85"/>
      <c r="L108" s="17"/>
    </row>
    <row r="109" spans="1:12" s="25" customFormat="1" hidden="1">
      <c r="A109" s="85"/>
      <c r="L109" s="17"/>
    </row>
    <row r="110" spans="1:12" s="25" customFormat="1" hidden="1">
      <c r="A110" s="85"/>
      <c r="B110" s="42"/>
      <c r="C110" s="42"/>
      <c r="D110" s="42"/>
      <c r="E110" s="42"/>
      <c r="F110" s="42"/>
      <c r="G110" s="42"/>
      <c r="H110" s="42"/>
      <c r="I110" s="42"/>
      <c r="J110" s="42"/>
      <c r="K110" s="42"/>
      <c r="L110" s="17"/>
    </row>
    <row r="111" spans="1:12" s="25" customFormat="1" hidden="1">
      <c r="A111" s="85"/>
      <c r="B111" s="42"/>
      <c r="C111" s="42"/>
      <c r="D111" s="42"/>
      <c r="E111" s="42"/>
      <c r="F111" s="42"/>
      <c r="G111" s="42"/>
      <c r="H111" s="42"/>
      <c r="I111" s="42"/>
      <c r="J111" s="42"/>
      <c r="K111" s="42"/>
      <c r="L111" s="17"/>
    </row>
    <row r="112" spans="1:12" s="25" customFormat="1" hidden="1">
      <c r="A112" s="85"/>
      <c r="B112" s="42"/>
      <c r="C112" s="42"/>
      <c r="D112" s="42"/>
      <c r="E112" s="42"/>
      <c r="F112" s="42"/>
      <c r="G112" s="42"/>
      <c r="H112" s="42"/>
      <c r="I112" s="42"/>
      <c r="J112" s="42"/>
      <c r="K112" s="42"/>
      <c r="L112" s="17"/>
    </row>
    <row r="113" spans="1:12" s="25" customFormat="1" hidden="1">
      <c r="A113" s="85"/>
      <c r="B113" s="42"/>
      <c r="C113" s="42"/>
      <c r="D113" s="42"/>
      <c r="E113" s="42"/>
      <c r="F113" s="42"/>
      <c r="G113" s="42"/>
      <c r="H113" s="42"/>
      <c r="I113" s="42"/>
      <c r="J113" s="42"/>
      <c r="K113" s="42"/>
      <c r="L113" s="17"/>
    </row>
    <row r="114" spans="1:12" s="25" customFormat="1" hidden="1">
      <c r="A114" s="85"/>
      <c r="B114" s="42"/>
      <c r="C114" s="42"/>
      <c r="D114" s="42"/>
      <c r="E114" s="42"/>
      <c r="F114" s="42"/>
      <c r="G114" s="42"/>
      <c r="H114" s="42"/>
      <c r="I114" s="42"/>
      <c r="J114" s="42"/>
      <c r="K114" s="42"/>
      <c r="L114" s="17"/>
    </row>
    <row r="115" spans="1:12" s="25" customFormat="1" hidden="1">
      <c r="A115" s="85"/>
      <c r="B115" s="42"/>
      <c r="C115" s="42"/>
      <c r="D115" s="42"/>
      <c r="E115" s="42"/>
      <c r="F115" s="42"/>
      <c r="G115" s="42"/>
      <c r="H115" s="42"/>
      <c r="I115" s="42"/>
      <c r="J115" s="42"/>
      <c r="K115" s="42"/>
      <c r="L115" s="17"/>
    </row>
    <row r="116" spans="1:12" s="25" customFormat="1" hidden="1">
      <c r="A116" s="85"/>
      <c r="B116" s="42"/>
      <c r="C116" s="42"/>
      <c r="D116" s="42"/>
      <c r="E116" s="42"/>
      <c r="F116" s="42"/>
      <c r="G116" s="42"/>
      <c r="H116" s="42"/>
      <c r="I116" s="42"/>
      <c r="J116" s="42"/>
      <c r="K116" s="42"/>
      <c r="L116" s="17"/>
    </row>
    <row r="117" spans="1:12" s="25" customFormat="1" hidden="1">
      <c r="A117" s="85"/>
      <c r="B117" s="42"/>
      <c r="C117" s="42"/>
      <c r="D117" s="42"/>
      <c r="E117" s="42"/>
      <c r="F117" s="42"/>
      <c r="G117" s="42"/>
      <c r="H117" s="42"/>
      <c r="I117" s="42"/>
      <c r="J117" s="42"/>
      <c r="K117" s="42"/>
      <c r="L117" s="17"/>
    </row>
    <row r="118" spans="1:12" s="25" customFormat="1" hidden="1">
      <c r="A118" s="85"/>
      <c r="B118" s="42"/>
      <c r="C118" s="42"/>
      <c r="D118" s="42"/>
      <c r="E118" s="42"/>
      <c r="F118" s="42"/>
      <c r="G118" s="42"/>
      <c r="H118" s="42"/>
      <c r="I118" s="42"/>
      <c r="J118" s="42"/>
      <c r="K118" s="42"/>
      <c r="L118" s="17"/>
    </row>
    <row r="119" spans="1:12" s="25" customFormat="1" hidden="1">
      <c r="A119" s="85"/>
      <c r="B119" s="42"/>
      <c r="C119" s="42"/>
      <c r="D119" s="42"/>
      <c r="E119" s="42"/>
      <c r="F119" s="42"/>
      <c r="G119" s="42"/>
      <c r="H119" s="42"/>
      <c r="I119" s="42"/>
      <c r="J119" s="42"/>
      <c r="K119" s="42"/>
      <c r="L119" s="17"/>
    </row>
    <row r="120" spans="1:12" s="25" customFormat="1" hidden="1">
      <c r="A120" s="85"/>
      <c r="B120" s="42"/>
      <c r="C120" s="42"/>
      <c r="D120" s="42"/>
      <c r="E120" s="42"/>
      <c r="F120" s="42"/>
      <c r="G120" s="42"/>
      <c r="H120" s="42"/>
      <c r="I120" s="42"/>
      <c r="J120" s="42"/>
      <c r="K120" s="42"/>
      <c r="L120" s="17"/>
    </row>
    <row r="121" spans="1:12" s="25" customFormat="1" hidden="1">
      <c r="A121" s="85"/>
      <c r="B121" s="42"/>
      <c r="C121" s="42"/>
      <c r="D121" s="42"/>
      <c r="E121" s="42"/>
      <c r="F121" s="42"/>
      <c r="G121" s="42"/>
      <c r="H121" s="42"/>
      <c r="I121" s="42"/>
      <c r="J121" s="42"/>
      <c r="K121" s="42"/>
      <c r="L121" s="17"/>
    </row>
    <row r="122" spans="1:12" s="25" customFormat="1" hidden="1">
      <c r="A122" s="85"/>
      <c r="B122" s="42"/>
      <c r="C122" s="42"/>
      <c r="D122" s="42"/>
      <c r="E122" s="42"/>
      <c r="F122" s="42"/>
      <c r="G122" s="42"/>
      <c r="H122" s="42"/>
      <c r="I122" s="42"/>
      <c r="J122" s="42"/>
      <c r="K122" s="42"/>
      <c r="L122" s="17"/>
    </row>
    <row r="123" spans="1:12" s="25" customFormat="1" hidden="1">
      <c r="A123" s="85"/>
      <c r="B123" s="42"/>
      <c r="C123" s="42"/>
      <c r="D123" s="42"/>
      <c r="E123" s="42"/>
      <c r="F123" s="42"/>
      <c r="G123" s="42"/>
      <c r="H123" s="42"/>
      <c r="I123" s="42"/>
      <c r="J123" s="42"/>
      <c r="K123" s="42"/>
      <c r="L123" s="17"/>
    </row>
    <row r="124" spans="1:12" s="25" customFormat="1" hidden="1">
      <c r="A124" s="85"/>
      <c r="B124" s="42"/>
      <c r="C124" s="42"/>
      <c r="D124" s="42"/>
      <c r="E124" s="42"/>
      <c r="F124" s="42"/>
      <c r="G124" s="42"/>
      <c r="H124" s="42"/>
      <c r="I124" s="42"/>
      <c r="J124" s="42"/>
      <c r="K124" s="42"/>
      <c r="L124" s="17"/>
    </row>
    <row r="125" spans="1:12" s="25" customFormat="1" hidden="1">
      <c r="A125" s="85"/>
      <c r="B125" s="42"/>
      <c r="C125" s="42"/>
      <c r="D125" s="42"/>
      <c r="E125" s="42"/>
      <c r="F125" s="42"/>
      <c r="G125" s="42"/>
      <c r="H125" s="42"/>
      <c r="I125" s="42"/>
      <c r="J125" s="42"/>
      <c r="K125" s="42"/>
      <c r="L125" s="17"/>
    </row>
    <row r="126" spans="1:12" s="25" customFormat="1" hidden="1">
      <c r="A126" s="85"/>
      <c r="B126" s="42"/>
      <c r="C126" s="42"/>
      <c r="D126" s="42"/>
      <c r="E126" s="42"/>
      <c r="F126" s="42"/>
      <c r="G126" s="42"/>
      <c r="H126" s="42"/>
      <c r="I126" s="42"/>
      <c r="J126" s="42"/>
      <c r="K126" s="42"/>
      <c r="L126" s="17"/>
    </row>
    <row r="127" spans="1:12" s="25" customFormat="1" hidden="1">
      <c r="A127" s="85"/>
      <c r="B127" s="42"/>
      <c r="C127" s="42"/>
      <c r="D127" s="42"/>
      <c r="E127" s="42"/>
      <c r="F127" s="42"/>
      <c r="G127" s="42"/>
      <c r="H127" s="42"/>
      <c r="I127" s="42"/>
      <c r="J127" s="42"/>
      <c r="K127" s="42"/>
      <c r="L127" s="17"/>
    </row>
    <row r="128" spans="1:12" s="25" customFormat="1" hidden="1">
      <c r="A128" s="85"/>
      <c r="B128" s="42"/>
      <c r="C128" s="42"/>
      <c r="D128" s="42"/>
      <c r="E128" s="42"/>
      <c r="F128" s="42"/>
      <c r="G128" s="42"/>
      <c r="H128" s="42"/>
      <c r="I128" s="42"/>
      <c r="J128" s="42"/>
      <c r="K128" s="42"/>
      <c r="L128" s="17"/>
    </row>
    <row r="129" spans="1:12" s="25" customFormat="1" hidden="1">
      <c r="A129" s="85"/>
      <c r="B129" s="42"/>
      <c r="C129" s="42"/>
      <c r="D129" s="42"/>
      <c r="E129" s="42"/>
      <c r="F129" s="42"/>
      <c r="G129" s="42"/>
      <c r="H129" s="42"/>
      <c r="I129" s="42"/>
      <c r="J129" s="42"/>
      <c r="K129" s="42"/>
      <c r="L129" s="17"/>
    </row>
    <row r="130" spans="1:12" s="25" customFormat="1" hidden="1">
      <c r="A130" s="85"/>
      <c r="B130" s="42"/>
      <c r="C130" s="42"/>
      <c r="D130" s="42"/>
      <c r="E130" s="42"/>
      <c r="F130" s="42"/>
      <c r="G130" s="42"/>
      <c r="H130" s="42"/>
      <c r="I130" s="42"/>
      <c r="J130" s="42"/>
      <c r="K130" s="42"/>
      <c r="L130" s="17"/>
    </row>
    <row r="131" spans="1:12" s="25" customFormat="1" hidden="1">
      <c r="A131" s="85"/>
      <c r="B131" s="42"/>
      <c r="C131" s="42"/>
      <c r="D131" s="42"/>
      <c r="E131" s="42"/>
      <c r="F131" s="42"/>
      <c r="G131" s="42"/>
      <c r="H131" s="42"/>
      <c r="I131" s="42"/>
      <c r="J131" s="42"/>
      <c r="K131" s="42"/>
      <c r="L131" s="17"/>
    </row>
    <row r="132" spans="1:12" s="25" customFormat="1" hidden="1">
      <c r="A132" s="85"/>
      <c r="B132" s="42"/>
      <c r="C132" s="42"/>
      <c r="D132" s="42"/>
      <c r="E132" s="42"/>
      <c r="F132" s="42"/>
      <c r="G132" s="42"/>
      <c r="H132" s="42"/>
      <c r="I132" s="42"/>
      <c r="J132" s="42"/>
      <c r="K132" s="42"/>
      <c r="L132" s="17"/>
    </row>
    <row r="133" spans="1:12" s="25" customFormat="1" hidden="1">
      <c r="A133" s="85"/>
      <c r="B133" s="42"/>
      <c r="C133" s="42"/>
      <c r="D133" s="42"/>
      <c r="E133" s="42"/>
      <c r="F133" s="42"/>
      <c r="G133" s="42"/>
      <c r="H133" s="42"/>
      <c r="I133" s="42"/>
      <c r="J133" s="42"/>
      <c r="K133" s="42"/>
      <c r="L133" s="17"/>
    </row>
    <row r="134" spans="1:12" s="25" customFormat="1" hidden="1">
      <c r="A134" s="85"/>
      <c r="B134" s="42"/>
      <c r="C134" s="42"/>
      <c r="D134" s="42"/>
      <c r="E134" s="42"/>
      <c r="F134" s="42"/>
      <c r="G134" s="42"/>
      <c r="H134" s="42"/>
      <c r="I134" s="42"/>
      <c r="J134" s="42"/>
      <c r="K134" s="42"/>
      <c r="L134" s="17"/>
    </row>
    <row r="135" spans="1:12" s="25" customFormat="1" hidden="1">
      <c r="A135" s="85"/>
      <c r="B135" s="42"/>
      <c r="C135" s="42"/>
      <c r="D135" s="42"/>
      <c r="E135" s="42"/>
      <c r="F135" s="42"/>
      <c r="G135" s="42"/>
      <c r="H135" s="42"/>
      <c r="I135" s="42"/>
      <c r="J135" s="42"/>
      <c r="K135" s="42"/>
      <c r="L135" s="17"/>
    </row>
    <row r="136" spans="1:12" s="25" customFormat="1" hidden="1">
      <c r="A136" s="85"/>
      <c r="B136" s="42"/>
      <c r="C136" s="42"/>
      <c r="D136" s="42"/>
      <c r="E136" s="42"/>
      <c r="F136" s="42"/>
      <c r="G136" s="42"/>
      <c r="H136" s="42"/>
      <c r="I136" s="42"/>
      <c r="J136" s="42"/>
      <c r="K136" s="42"/>
      <c r="L136" s="17"/>
    </row>
    <row r="137" spans="1:12" s="25" customFormat="1" hidden="1">
      <c r="A137" s="85"/>
      <c r="B137" s="42"/>
      <c r="C137" s="42"/>
      <c r="D137" s="42"/>
      <c r="E137" s="42"/>
      <c r="F137" s="42"/>
      <c r="G137" s="42"/>
      <c r="H137" s="42"/>
      <c r="I137" s="42"/>
      <c r="J137" s="42"/>
      <c r="K137" s="42"/>
      <c r="L137" s="17"/>
    </row>
    <row r="138" spans="1:12" s="25" customFormat="1" hidden="1">
      <c r="A138" s="85"/>
      <c r="B138" s="42"/>
      <c r="C138" s="42"/>
      <c r="D138" s="42"/>
      <c r="E138" s="42"/>
      <c r="F138" s="42"/>
      <c r="G138" s="42"/>
      <c r="H138" s="42"/>
      <c r="I138" s="42"/>
      <c r="J138" s="42"/>
      <c r="K138" s="42"/>
      <c r="L138" s="17"/>
    </row>
    <row r="139" spans="1:12" s="25" customFormat="1" hidden="1">
      <c r="A139" s="85"/>
      <c r="B139" s="42"/>
      <c r="C139" s="42"/>
      <c r="D139" s="42"/>
      <c r="E139" s="42"/>
      <c r="F139" s="42"/>
      <c r="G139" s="42"/>
      <c r="H139" s="42"/>
      <c r="I139" s="42"/>
      <c r="J139" s="42"/>
      <c r="K139" s="42"/>
      <c r="L139" s="17"/>
    </row>
    <row r="140" spans="1:12" s="25" customFormat="1" hidden="1">
      <c r="A140" s="85"/>
      <c r="B140" s="42"/>
      <c r="C140" s="42"/>
      <c r="D140" s="42"/>
      <c r="E140" s="42"/>
      <c r="F140" s="42"/>
      <c r="G140" s="42"/>
      <c r="H140" s="42"/>
      <c r="I140" s="42"/>
      <c r="J140" s="42"/>
      <c r="K140" s="42"/>
      <c r="L140" s="17"/>
    </row>
    <row r="141" spans="1:12" s="25" customFormat="1" hidden="1">
      <c r="A141" s="85"/>
      <c r="B141" s="42"/>
      <c r="C141" s="42"/>
      <c r="D141" s="42"/>
      <c r="E141" s="42"/>
      <c r="F141" s="42"/>
      <c r="G141" s="42"/>
      <c r="H141" s="42"/>
      <c r="I141" s="42"/>
      <c r="J141" s="42"/>
      <c r="K141" s="42"/>
      <c r="L141" s="17"/>
    </row>
    <row r="142" spans="1:12" s="25" customFormat="1" hidden="1">
      <c r="A142" s="85"/>
      <c r="B142" s="42"/>
      <c r="C142" s="42"/>
      <c r="D142" s="42"/>
      <c r="E142" s="42"/>
      <c r="F142" s="42"/>
      <c r="G142" s="42"/>
      <c r="H142" s="42"/>
      <c r="I142" s="42"/>
      <c r="J142" s="42"/>
      <c r="K142" s="42"/>
      <c r="L142" s="17"/>
    </row>
    <row r="143" spans="1:12" s="25" customFormat="1" hidden="1">
      <c r="A143" s="85"/>
      <c r="B143" s="42"/>
      <c r="C143" s="42"/>
      <c r="D143" s="42"/>
      <c r="E143" s="42"/>
      <c r="F143" s="42"/>
      <c r="G143" s="42"/>
      <c r="H143" s="42"/>
      <c r="I143" s="42"/>
      <c r="J143" s="42"/>
      <c r="K143" s="42"/>
      <c r="L143" s="17"/>
    </row>
    <row r="144" spans="1:12" s="25" customFormat="1" hidden="1">
      <c r="A144" s="85"/>
      <c r="B144" s="42"/>
      <c r="C144" s="42"/>
      <c r="D144" s="42"/>
      <c r="E144" s="42"/>
      <c r="F144" s="42"/>
      <c r="G144" s="42"/>
      <c r="H144" s="42"/>
      <c r="I144" s="42"/>
      <c r="J144" s="42"/>
      <c r="K144" s="42"/>
      <c r="L144" s="17"/>
    </row>
    <row r="145" spans="1:12" s="25" customFormat="1" hidden="1">
      <c r="A145" s="85"/>
      <c r="B145" s="42"/>
      <c r="C145" s="42"/>
      <c r="D145" s="42"/>
      <c r="E145" s="42"/>
      <c r="F145" s="42"/>
      <c r="G145" s="42"/>
      <c r="H145" s="42"/>
      <c r="I145" s="42"/>
      <c r="J145" s="42"/>
      <c r="K145" s="42"/>
      <c r="L145" s="17"/>
    </row>
    <row r="146" spans="1:12" hidden="1"/>
    <row r="147" spans="1:12" s="180" customFormat="1" hidden="1">
      <c r="A147" s="179"/>
    </row>
    <row r="148" spans="1:12" s="180" customFormat="1" hidden="1">
      <c r="A148" s="179"/>
    </row>
    <row r="149" spans="1:12" s="180" customFormat="1" hidden="1">
      <c r="A149" s="179"/>
    </row>
    <row r="150" spans="1:12" s="180" customFormat="1" hidden="1">
      <c r="A150" s="179"/>
    </row>
    <row r="151" spans="1:12" hidden="1"/>
    <row r="152" spans="1:12" hidden="1"/>
    <row r="153" spans="1:12" hidden="1"/>
    <row r="154" spans="1:12" hidden="1"/>
    <row r="155" spans="1:12" hidden="1"/>
    <row r="156" spans="1:12" hidden="1"/>
    <row r="157" spans="1:12" hidden="1"/>
    <row r="158" spans="1:12" hidden="1"/>
    <row r="159" spans="1:12" hidden="1"/>
    <row r="160" spans="1:12"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sheetData>
  <sheetProtection password="C9D2" sheet="1" objects="1" scenarios="1"/>
  <phoneticPr fontId="15" type="noConversion"/>
  <printOptions horizontalCentered="1"/>
  <pageMargins left="0.23622047244094491" right="0.23622047244094491" top="0.59055118110236227" bottom="0.59055118110236227" header="0.51181102362204722" footer="0.39370078740157483"/>
  <pageSetup paperSize="9" scale="90" fitToHeight="2" orientation="portrait" useFirstPageNumber="1" horizontalDpi="4294967292" r:id="rId1"/>
  <headerFooter alignWithMargins="0">
    <oddFooter>&amp;L&amp;8Appendix 2&amp;R&amp;8&amp;P</oddFooter>
  </headerFooter>
  <rowBreaks count="1" manualBreakCount="1">
    <brk id="36" max="11" man="1"/>
  </rowBreaks>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M157"/>
  <sheetViews>
    <sheetView zoomScale="85" workbookViewId="0">
      <selection activeCell="F31" sqref="F31"/>
    </sheetView>
  </sheetViews>
  <sheetFormatPr defaultColWidth="0" defaultRowHeight="12.75" zeroHeight="1"/>
  <cols>
    <col min="1" max="1" width="3.7109375" style="45" customWidth="1"/>
    <col min="2" max="2" width="9.140625" style="25" customWidth="1"/>
    <col min="3" max="3" width="11.28515625" style="25" customWidth="1"/>
    <col min="4" max="4" width="6.140625" style="25" customWidth="1"/>
    <col min="5" max="5" width="25.28515625" style="25" customWidth="1"/>
    <col min="6" max="6" width="11" style="25" customWidth="1"/>
    <col min="7" max="7" width="11.42578125" style="25" customWidth="1"/>
    <col min="8" max="8" width="11.5703125" style="25" customWidth="1"/>
    <col min="9" max="9" width="0.5703125" style="25" customWidth="1"/>
    <col min="10" max="10" width="5.42578125" style="25" customWidth="1"/>
    <col min="11" max="11" width="18.42578125" style="25" customWidth="1"/>
    <col min="12" max="12" width="11.7109375" style="25" customWidth="1"/>
    <col min="13" max="13" width="1" style="17" customWidth="1"/>
    <col min="14" max="16384" width="9.140625" style="24" hidden="1"/>
  </cols>
  <sheetData>
    <row r="1" spans="1:13">
      <c r="A1" s="41"/>
      <c r="B1" s="17"/>
      <c r="C1" s="17"/>
      <c r="D1" s="17"/>
      <c r="E1" s="17"/>
      <c r="F1" s="17"/>
      <c r="G1" s="17"/>
      <c r="H1" s="17"/>
      <c r="I1" s="17"/>
      <c r="J1" s="17"/>
      <c r="K1" s="17"/>
      <c r="L1" s="17"/>
    </row>
    <row r="2" spans="1:13" ht="16.5" thickBot="1">
      <c r="A2" s="41"/>
      <c r="B2" s="96" t="s">
        <v>26</v>
      </c>
      <c r="C2" s="22"/>
      <c r="D2" s="22"/>
      <c r="E2" s="22"/>
      <c r="F2" s="22"/>
      <c r="G2" s="22"/>
      <c r="H2" s="22"/>
      <c r="I2" s="22"/>
      <c r="J2" s="22"/>
      <c r="K2" s="22"/>
      <c r="L2" s="279" t="str">
        <f>IF('Cover Sheet'!$F$9=0,"AFR 2","IFR 2")</f>
        <v>AFR 2</v>
      </c>
    </row>
    <row r="3" spans="1:13">
      <c r="A3" s="41"/>
      <c r="B3" s="7"/>
      <c r="C3" s="7"/>
      <c r="D3" s="7"/>
      <c r="E3" s="7"/>
      <c r="F3" s="7"/>
      <c r="G3" s="7"/>
      <c r="H3" s="7"/>
      <c r="I3" s="7"/>
      <c r="J3" s="7"/>
      <c r="K3" s="7"/>
      <c r="L3" s="7"/>
    </row>
    <row r="4" spans="1:13">
      <c r="A4" s="41"/>
      <c r="B4" s="35" t="s">
        <v>27</v>
      </c>
      <c r="C4" s="178" t="str">
        <f>IF('Cover Sheet'!$D$24="","",'Cover Sheet'!$D$24)</f>
        <v/>
      </c>
      <c r="D4" s="7" t="s">
        <v>243</v>
      </c>
      <c r="E4" s="17"/>
      <c r="F4" s="7"/>
      <c r="G4" s="7"/>
      <c r="H4" s="7"/>
      <c r="I4" s="7"/>
      <c r="J4" s="7"/>
      <c r="K4" s="7"/>
      <c r="L4" s="7"/>
    </row>
    <row r="5" spans="1:13">
      <c r="A5" s="41"/>
      <c r="B5" s="7"/>
      <c r="C5" s="7"/>
      <c r="D5" s="7"/>
      <c r="E5" s="7"/>
      <c r="F5" s="7"/>
      <c r="G5" s="7"/>
      <c r="H5" s="7"/>
      <c r="I5" s="7"/>
      <c r="J5" s="7"/>
      <c r="K5" s="7"/>
      <c r="L5" s="84"/>
    </row>
    <row r="6" spans="1:13">
      <c r="A6" s="41"/>
      <c r="B6" s="7"/>
      <c r="C6" s="7"/>
      <c r="D6" s="7"/>
      <c r="E6" s="7"/>
      <c r="F6" s="7"/>
      <c r="G6" s="7"/>
      <c r="H6" s="7"/>
      <c r="I6" s="7"/>
      <c r="J6" s="7"/>
      <c r="K6" s="7"/>
      <c r="L6" s="17"/>
    </row>
    <row r="7" spans="1:13">
      <c r="A7" s="41">
        <v>1</v>
      </c>
      <c r="B7" s="34" t="s">
        <v>28</v>
      </c>
      <c r="C7" s="7"/>
      <c r="D7" s="7"/>
      <c r="E7" s="7"/>
      <c r="F7" s="9" t="str">
        <f>IF('Cover Sheet'!D30="","",'Cover Sheet'!D30)</f>
        <v/>
      </c>
      <c r="G7" s="9" t="str">
        <f>IF('Cover Sheet'!D30="","",'Cover Sheet'!D30)</f>
        <v/>
      </c>
      <c r="H7" s="9" t="str">
        <f>IF('Cover Sheet'!D30="","",'Cover Sheet'!D30)</f>
        <v/>
      </c>
      <c r="I7" s="197"/>
      <c r="J7" s="197"/>
      <c r="K7" s="197"/>
      <c r="L7" s="9" t="str">
        <f>IF('Cover Sheet'!D30="","",'Cover Sheet'!D30)</f>
        <v/>
      </c>
      <c r="M7" s="196"/>
    </row>
    <row r="8" spans="1:13">
      <c r="A8" s="41"/>
      <c r="B8" s="86" t="s">
        <v>29</v>
      </c>
      <c r="C8" s="27"/>
      <c r="D8" s="27"/>
      <c r="E8" s="27"/>
      <c r="F8" s="214"/>
      <c r="G8" s="215"/>
      <c r="H8" s="143"/>
      <c r="I8" s="197"/>
      <c r="J8" s="197"/>
      <c r="K8" s="197"/>
      <c r="L8" s="197"/>
      <c r="M8" s="196"/>
    </row>
    <row r="9" spans="1:13">
      <c r="A9" s="41"/>
      <c r="B9" s="88" t="s">
        <v>30</v>
      </c>
      <c r="C9" s="7"/>
      <c r="D9" s="7"/>
      <c r="E9" s="7"/>
      <c r="F9" s="197"/>
      <c r="G9" s="216"/>
      <c r="H9" s="143"/>
      <c r="I9" s="197"/>
      <c r="J9" s="197"/>
      <c r="K9" s="197"/>
      <c r="L9" s="197"/>
      <c r="M9" s="196"/>
    </row>
    <row r="10" spans="1:13">
      <c r="A10" s="41"/>
      <c r="B10" s="87" t="s">
        <v>31</v>
      </c>
      <c r="C10" s="29"/>
      <c r="D10" s="29"/>
      <c r="E10" s="29"/>
      <c r="F10" s="201"/>
      <c r="G10" s="217"/>
      <c r="H10" s="143"/>
      <c r="I10" s="199"/>
      <c r="J10" s="200" t="s">
        <v>32</v>
      </c>
      <c r="K10" s="201"/>
      <c r="L10" s="141">
        <f>SUM(H8:H10)</f>
        <v>0</v>
      </c>
      <c r="M10" s="196"/>
    </row>
    <row r="11" spans="1:13">
      <c r="A11" s="41"/>
      <c r="B11" s="7"/>
      <c r="C11" s="7"/>
      <c r="D11" s="7"/>
      <c r="E11" s="7"/>
      <c r="F11" s="197"/>
      <c r="G11" s="197"/>
      <c r="H11" s="197"/>
      <c r="I11" s="196"/>
      <c r="J11" s="202"/>
      <c r="K11" s="197"/>
      <c r="L11" s="197"/>
      <c r="M11" s="196"/>
    </row>
    <row r="12" spans="1:13">
      <c r="A12" s="41"/>
      <c r="B12" s="17"/>
      <c r="C12" s="7"/>
      <c r="D12" s="7"/>
      <c r="E12" s="7"/>
      <c r="F12" s="197"/>
      <c r="G12" s="196"/>
      <c r="H12" s="196"/>
      <c r="I12" s="197"/>
      <c r="J12" s="197"/>
      <c r="K12" s="197"/>
      <c r="L12" s="197"/>
      <c r="M12" s="196"/>
    </row>
    <row r="13" spans="1:13">
      <c r="A13" s="41">
        <v>2</v>
      </c>
      <c r="B13" s="34" t="s">
        <v>33</v>
      </c>
      <c r="C13" s="7"/>
      <c r="D13" s="7"/>
      <c r="E13" s="7"/>
      <c r="F13" s="197"/>
      <c r="G13" s="197"/>
      <c r="H13" s="197"/>
      <c r="I13" s="197"/>
      <c r="J13" s="197"/>
      <c r="K13" s="197"/>
      <c r="L13" s="197"/>
      <c r="M13" s="196"/>
    </row>
    <row r="14" spans="1:13">
      <c r="A14" s="41"/>
      <c r="B14" s="86" t="s">
        <v>170</v>
      </c>
      <c r="C14" s="27"/>
      <c r="D14" s="27"/>
      <c r="E14" s="27"/>
      <c r="F14" s="218"/>
      <c r="G14" s="219"/>
      <c r="H14" s="143"/>
      <c r="I14" s="197"/>
      <c r="J14" s="197"/>
      <c r="K14" s="197"/>
      <c r="L14" s="197"/>
      <c r="M14" s="196"/>
    </row>
    <row r="15" spans="1:13">
      <c r="A15" s="41"/>
      <c r="B15" s="88" t="s">
        <v>244</v>
      </c>
      <c r="C15" s="7"/>
      <c r="D15" s="7"/>
      <c r="E15" s="7"/>
      <c r="F15" s="55"/>
      <c r="G15" s="220"/>
      <c r="H15" s="141"/>
      <c r="I15" s="197"/>
      <c r="J15" s="197"/>
      <c r="K15" s="197"/>
      <c r="L15" s="197"/>
      <c r="M15" s="196"/>
    </row>
    <row r="16" spans="1:13">
      <c r="A16" s="41"/>
      <c r="B16" s="88" t="s">
        <v>34</v>
      </c>
      <c r="C16" s="7"/>
      <c r="D16" s="7"/>
      <c r="E16" s="7"/>
      <c r="F16" s="55"/>
      <c r="G16" s="220"/>
      <c r="H16" s="221"/>
      <c r="I16" s="197"/>
      <c r="J16" s="197"/>
      <c r="K16" s="197"/>
      <c r="L16" s="197"/>
      <c r="M16" s="196"/>
    </row>
    <row r="17" spans="1:13">
      <c r="A17" s="41"/>
      <c r="B17" s="88" t="s">
        <v>22</v>
      </c>
      <c r="C17" s="7" t="s">
        <v>35</v>
      </c>
      <c r="D17" s="7"/>
      <c r="E17" s="7"/>
      <c r="F17" s="143"/>
      <c r="G17" s="222"/>
      <c r="H17" s="142"/>
      <c r="I17" s="197"/>
      <c r="J17" s="197"/>
      <c r="K17" s="197"/>
      <c r="L17" s="197"/>
      <c r="M17" s="196"/>
    </row>
    <row r="18" spans="1:13">
      <c r="A18" s="41"/>
      <c r="B18" s="88" t="s">
        <v>22</v>
      </c>
      <c r="C18" s="7" t="s">
        <v>36</v>
      </c>
      <c r="D18" s="7"/>
      <c r="E18" s="7"/>
      <c r="F18" s="143"/>
      <c r="G18" s="141">
        <f>SUM(F17:F18)</f>
        <v>0</v>
      </c>
      <c r="H18" s="142"/>
      <c r="I18" s="197"/>
      <c r="J18" s="197"/>
      <c r="K18" s="197"/>
      <c r="L18" s="197"/>
      <c r="M18" s="196"/>
    </row>
    <row r="19" spans="1:13">
      <c r="A19" s="41"/>
      <c r="B19" s="88" t="s">
        <v>37</v>
      </c>
      <c r="C19" s="7"/>
      <c r="D19" s="7"/>
      <c r="E19" s="7"/>
      <c r="F19" s="55"/>
      <c r="G19" s="220"/>
      <c r="H19" s="221"/>
      <c r="I19" s="197"/>
      <c r="J19" s="197"/>
      <c r="K19" s="197"/>
      <c r="L19" s="197"/>
      <c r="M19" s="196"/>
    </row>
    <row r="20" spans="1:13">
      <c r="A20" s="41"/>
      <c r="B20" s="88" t="s">
        <v>22</v>
      </c>
      <c r="C20" s="7" t="s">
        <v>38</v>
      </c>
      <c r="D20" s="7"/>
      <c r="E20" s="7"/>
      <c r="F20" s="55"/>
      <c r="G20" s="141">
        <f>SUM(F21:F23)</f>
        <v>0</v>
      </c>
      <c r="H20" s="142"/>
      <c r="I20" s="197"/>
      <c r="J20" s="197"/>
      <c r="K20" s="197"/>
      <c r="L20" s="197"/>
      <c r="M20" s="196"/>
    </row>
    <row r="21" spans="1:13">
      <c r="A21" s="41"/>
      <c r="B21" s="88" t="s">
        <v>183</v>
      </c>
      <c r="C21" s="7"/>
      <c r="D21" s="7"/>
      <c r="E21" s="7"/>
      <c r="F21" s="143"/>
      <c r="G21" s="220"/>
      <c r="H21" s="142"/>
      <c r="I21" s="197"/>
      <c r="J21" s="197"/>
      <c r="K21" s="197"/>
      <c r="L21" s="197"/>
      <c r="M21" s="196"/>
    </row>
    <row r="22" spans="1:13">
      <c r="A22" s="41"/>
      <c r="B22" s="88" t="s">
        <v>147</v>
      </c>
      <c r="C22" s="7"/>
      <c r="D22" s="7"/>
      <c r="E22" s="7"/>
      <c r="F22" s="143"/>
      <c r="G22" s="220"/>
      <c r="H22" s="142"/>
      <c r="I22" s="197"/>
      <c r="J22" s="197"/>
      <c r="K22" s="197"/>
      <c r="L22" s="197"/>
      <c r="M22" s="196"/>
    </row>
    <row r="23" spans="1:13">
      <c r="A23" s="41"/>
      <c r="B23" s="88" t="s">
        <v>39</v>
      </c>
      <c r="C23" s="7"/>
      <c r="D23" s="7"/>
      <c r="E23" s="7"/>
      <c r="F23" s="143"/>
      <c r="G23" s="220"/>
      <c r="H23" s="142"/>
      <c r="I23" s="197"/>
      <c r="J23" s="197"/>
      <c r="K23" s="197"/>
      <c r="L23" s="197"/>
      <c r="M23" s="196"/>
    </row>
    <row r="24" spans="1:13">
      <c r="A24" s="41"/>
      <c r="B24" s="88"/>
      <c r="C24" s="7" t="s">
        <v>184</v>
      </c>
      <c r="D24" s="7"/>
      <c r="E24" s="7"/>
      <c r="F24" s="143"/>
      <c r="G24" s="141">
        <f>F24</f>
        <v>0</v>
      </c>
      <c r="H24" s="142"/>
      <c r="I24" s="197"/>
      <c r="J24" s="197"/>
      <c r="K24" s="197"/>
      <c r="L24" s="197"/>
      <c r="M24" s="196"/>
    </row>
    <row r="25" spans="1:13">
      <c r="A25" s="41"/>
      <c r="B25" s="88" t="s">
        <v>40</v>
      </c>
      <c r="C25" s="7" t="s">
        <v>177</v>
      </c>
      <c r="D25" s="7"/>
      <c r="E25" s="7"/>
      <c r="F25" s="143"/>
      <c r="G25" s="141">
        <f>SUM(F25)</f>
        <v>0</v>
      </c>
      <c r="H25" s="141">
        <f>G18+G20+G24+G25</f>
        <v>0</v>
      </c>
      <c r="I25" s="197"/>
      <c r="J25" s="197"/>
      <c r="K25" s="197"/>
      <c r="L25" s="197"/>
      <c r="M25" s="196"/>
    </row>
    <row r="26" spans="1:13">
      <c r="A26" s="41"/>
      <c r="B26" s="88" t="s">
        <v>245</v>
      </c>
      <c r="C26" s="7"/>
      <c r="D26" s="7" t="s">
        <v>35</v>
      </c>
      <c r="E26" s="7"/>
      <c r="F26" s="55"/>
      <c r="G26" s="143"/>
      <c r="H26" s="141"/>
      <c r="I26" s="197"/>
      <c r="J26" s="197"/>
      <c r="K26" s="197"/>
      <c r="L26" s="197"/>
      <c r="M26" s="196"/>
    </row>
    <row r="27" spans="1:13">
      <c r="A27" s="41"/>
      <c r="B27" s="88" t="s">
        <v>41</v>
      </c>
      <c r="C27" s="7"/>
      <c r="D27" s="7" t="s">
        <v>36</v>
      </c>
      <c r="E27" s="7"/>
      <c r="F27" s="55"/>
      <c r="G27" s="143"/>
      <c r="H27" s="141">
        <f>SUM(G26:G27)</f>
        <v>0</v>
      </c>
      <c r="I27" s="197"/>
      <c r="J27" s="197"/>
      <c r="K27" s="197"/>
      <c r="L27" s="197"/>
      <c r="M27" s="196"/>
    </row>
    <row r="28" spans="1:13">
      <c r="A28" s="41"/>
      <c r="B28" s="88" t="s">
        <v>246</v>
      </c>
      <c r="C28" s="7"/>
      <c r="D28" s="7" t="s">
        <v>35</v>
      </c>
      <c r="E28" s="7"/>
      <c r="F28" s="55"/>
      <c r="G28" s="143"/>
      <c r="H28" s="141"/>
      <c r="I28" s="197"/>
      <c r="J28" s="197"/>
      <c r="K28" s="197"/>
      <c r="L28" s="197"/>
      <c r="M28" s="196"/>
    </row>
    <row r="29" spans="1:13">
      <c r="A29" s="41"/>
      <c r="B29" s="88" t="s">
        <v>41</v>
      </c>
      <c r="C29" s="7"/>
      <c r="D29" s="7" t="s">
        <v>36</v>
      </c>
      <c r="E29" s="7"/>
      <c r="F29" s="55"/>
      <c r="G29" s="143"/>
      <c r="H29" s="141">
        <f>SUM(G28:G29)</f>
        <v>0</v>
      </c>
      <c r="I29" s="197"/>
      <c r="J29" s="197"/>
      <c r="K29" s="197"/>
      <c r="L29" s="197"/>
      <c r="M29" s="196"/>
    </row>
    <row r="30" spans="1:13">
      <c r="A30" s="41"/>
      <c r="B30" s="88" t="s">
        <v>247</v>
      </c>
      <c r="C30" s="7"/>
      <c r="D30" s="7"/>
      <c r="E30" s="7"/>
      <c r="F30" s="55"/>
      <c r="G30" s="223"/>
      <c r="H30" s="143"/>
      <c r="I30" s="197"/>
      <c r="J30" s="197"/>
      <c r="K30" s="197"/>
      <c r="L30" s="197"/>
      <c r="M30" s="196"/>
    </row>
    <row r="31" spans="1:13">
      <c r="A31" s="41"/>
      <c r="B31" s="88" t="s">
        <v>248</v>
      </c>
      <c r="C31" s="7"/>
      <c r="D31" s="7"/>
      <c r="E31" s="7"/>
      <c r="F31" s="55"/>
      <c r="G31" s="223"/>
      <c r="H31" s="143"/>
      <c r="I31" s="197"/>
      <c r="J31" s="197"/>
      <c r="K31" s="197"/>
      <c r="L31" s="197"/>
      <c r="M31" s="196"/>
    </row>
    <row r="32" spans="1:13">
      <c r="A32" s="41"/>
      <c r="B32" s="87" t="s">
        <v>249</v>
      </c>
      <c r="C32" s="29"/>
      <c r="D32" s="29"/>
      <c r="E32" s="29"/>
      <c r="F32" s="54"/>
      <c r="G32" s="224"/>
      <c r="H32" s="143"/>
      <c r="I32" s="201"/>
      <c r="J32" s="203" t="s">
        <v>42</v>
      </c>
      <c r="K32" s="201"/>
      <c r="L32" s="141">
        <f>SUM(H14:H32)</f>
        <v>0</v>
      </c>
      <c r="M32" s="196"/>
    </row>
    <row r="33" spans="1:13">
      <c r="A33" s="41"/>
      <c r="B33" s="17"/>
      <c r="C33" s="7"/>
      <c r="D33" s="7"/>
      <c r="E33" s="7"/>
      <c r="F33" s="197"/>
      <c r="G33" s="197"/>
      <c r="H33" s="197"/>
      <c r="I33" s="196"/>
      <c r="J33" s="202"/>
      <c r="K33" s="197"/>
      <c r="L33" s="197"/>
      <c r="M33" s="196"/>
    </row>
    <row r="34" spans="1:13">
      <c r="A34" s="41"/>
      <c r="B34" s="7"/>
      <c r="C34" s="7"/>
      <c r="D34" s="7"/>
      <c r="E34" s="7"/>
      <c r="F34" s="197"/>
      <c r="G34" s="197"/>
      <c r="H34" s="197"/>
      <c r="I34" s="196"/>
      <c r="J34" s="202"/>
      <c r="K34" s="197"/>
      <c r="L34" s="197"/>
      <c r="M34" s="196"/>
    </row>
    <row r="35" spans="1:13">
      <c r="A35" s="41">
        <v>3</v>
      </c>
      <c r="B35" s="34" t="s">
        <v>43</v>
      </c>
      <c r="C35" s="7"/>
      <c r="D35" s="7"/>
      <c r="E35" s="7"/>
      <c r="F35" s="197"/>
      <c r="G35" s="197"/>
      <c r="H35" s="197"/>
      <c r="I35" s="197"/>
      <c r="J35" s="197"/>
      <c r="K35" s="197"/>
      <c r="L35" s="197"/>
      <c r="M35" s="196"/>
    </row>
    <row r="36" spans="1:13">
      <c r="A36" s="41"/>
      <c r="B36" s="86" t="s">
        <v>44</v>
      </c>
      <c r="C36" s="27"/>
      <c r="D36" s="27"/>
      <c r="E36" s="27"/>
      <c r="F36" s="214"/>
      <c r="G36" s="215"/>
      <c r="H36" s="143"/>
      <c r="I36" s="197"/>
      <c r="J36" s="197"/>
      <c r="K36" s="197"/>
      <c r="L36" s="197"/>
      <c r="M36" s="196"/>
    </row>
    <row r="37" spans="1:13">
      <c r="A37" s="41"/>
      <c r="B37" s="88" t="s">
        <v>45</v>
      </c>
      <c r="C37" s="7"/>
      <c r="D37" s="7"/>
      <c r="E37" s="7"/>
      <c r="F37" s="197"/>
      <c r="G37" s="216"/>
      <c r="H37" s="143"/>
      <c r="I37" s="197"/>
      <c r="J37" s="197"/>
      <c r="K37" s="197"/>
      <c r="L37" s="197"/>
      <c r="M37" s="196"/>
    </row>
    <row r="38" spans="1:13">
      <c r="A38" s="41"/>
      <c r="B38" s="88" t="s">
        <v>46</v>
      </c>
      <c r="C38" s="7"/>
      <c r="D38" s="7"/>
      <c r="E38" s="7"/>
      <c r="F38" s="197"/>
      <c r="G38" s="216"/>
      <c r="H38" s="143"/>
      <c r="I38" s="197"/>
      <c r="J38" s="197"/>
      <c r="K38" s="197"/>
      <c r="L38" s="197"/>
      <c r="M38" s="196"/>
    </row>
    <row r="39" spans="1:13">
      <c r="A39" s="41"/>
      <c r="B39" s="87" t="s">
        <v>47</v>
      </c>
      <c r="C39" s="29"/>
      <c r="D39" s="29"/>
      <c r="E39" s="29"/>
      <c r="F39" s="201"/>
      <c r="G39" s="217"/>
      <c r="H39" s="143"/>
      <c r="I39" s="201"/>
      <c r="J39" s="203" t="s">
        <v>48</v>
      </c>
      <c r="K39" s="201"/>
      <c r="L39" s="141">
        <f>SUM(H36:H39)</f>
        <v>0</v>
      </c>
      <c r="M39" s="196"/>
    </row>
    <row r="40" spans="1:13">
      <c r="A40" s="41"/>
      <c r="B40" s="7"/>
      <c r="C40" s="7"/>
      <c r="D40" s="7"/>
      <c r="E40" s="7"/>
      <c r="F40" s="197"/>
      <c r="G40" s="197"/>
      <c r="H40" s="197"/>
      <c r="I40" s="196"/>
      <c r="J40" s="202"/>
      <c r="K40" s="197"/>
      <c r="L40" s="197"/>
      <c r="M40" s="196"/>
    </row>
    <row r="41" spans="1:13">
      <c r="A41" s="41"/>
      <c r="B41" s="7"/>
      <c r="C41" s="7"/>
      <c r="D41" s="7"/>
      <c r="E41" s="7"/>
      <c r="F41" s="197"/>
      <c r="G41" s="197"/>
      <c r="H41" s="197"/>
      <c r="I41" s="197"/>
      <c r="J41" s="196"/>
      <c r="K41" s="197"/>
      <c r="L41" s="196"/>
      <c r="M41" s="196"/>
    </row>
    <row r="42" spans="1:13">
      <c r="A42" s="41">
        <v>4</v>
      </c>
      <c r="B42" s="50" t="s">
        <v>49</v>
      </c>
      <c r="C42" s="29"/>
      <c r="D42" s="29"/>
      <c r="E42" s="29"/>
      <c r="F42" s="201"/>
      <c r="G42" s="201"/>
      <c r="H42" s="201"/>
      <c r="I42" s="201"/>
      <c r="J42" s="201"/>
      <c r="K42" s="201"/>
      <c r="L42" s="225">
        <f>L32-L39</f>
        <v>0</v>
      </c>
      <c r="M42" s="196"/>
    </row>
    <row r="43" spans="1:13">
      <c r="A43" s="41"/>
      <c r="B43" s="51"/>
      <c r="C43" s="7"/>
      <c r="D43" s="7"/>
      <c r="E43" s="7"/>
      <c r="F43" s="197"/>
      <c r="G43" s="197"/>
      <c r="H43" s="197"/>
      <c r="I43" s="197"/>
      <c r="J43" s="197"/>
      <c r="K43" s="197"/>
      <c r="L43" s="197"/>
      <c r="M43" s="196"/>
    </row>
    <row r="44" spans="1:13">
      <c r="A44" s="41">
        <v>5</v>
      </c>
      <c r="B44" s="50" t="s">
        <v>50</v>
      </c>
      <c r="C44" s="29"/>
      <c r="D44" s="29"/>
      <c r="E44" s="29"/>
      <c r="F44" s="201"/>
      <c r="G44" s="201"/>
      <c r="H44" s="201"/>
      <c r="I44" s="201"/>
      <c r="J44" s="201"/>
      <c r="K44" s="201"/>
      <c r="L44" s="225">
        <f>L10+L42</f>
        <v>0</v>
      </c>
      <c r="M44" s="196"/>
    </row>
    <row r="45" spans="1:13">
      <c r="A45" s="41"/>
      <c r="B45" s="51"/>
      <c r="C45" s="7"/>
      <c r="D45" s="7"/>
      <c r="E45" s="7"/>
      <c r="F45" s="197"/>
      <c r="G45" s="197"/>
      <c r="H45" s="197"/>
      <c r="I45" s="197"/>
      <c r="J45" s="197"/>
      <c r="K45" s="197"/>
      <c r="L45" s="197"/>
      <c r="M45" s="196"/>
    </row>
    <row r="46" spans="1:13">
      <c r="A46" s="41"/>
      <c r="B46" s="51"/>
      <c r="C46" s="7"/>
      <c r="D46" s="7"/>
      <c r="E46" s="7"/>
      <c r="F46" s="197"/>
      <c r="G46" s="197"/>
      <c r="H46" s="197"/>
      <c r="I46" s="197"/>
      <c r="J46" s="197"/>
      <c r="K46" s="197"/>
      <c r="L46" s="197"/>
      <c r="M46" s="196"/>
    </row>
    <row r="47" spans="1:13">
      <c r="A47" s="41">
        <v>6</v>
      </c>
      <c r="B47" s="34" t="s">
        <v>51</v>
      </c>
      <c r="C47" s="7"/>
      <c r="D47" s="7"/>
      <c r="E47" s="7"/>
      <c r="F47" s="197"/>
      <c r="G47" s="197"/>
      <c r="H47" s="197"/>
      <c r="I47" s="197"/>
      <c r="J47" s="197"/>
      <c r="K47" s="197"/>
      <c r="L47" s="197"/>
      <c r="M47" s="196"/>
    </row>
    <row r="48" spans="1:13">
      <c r="A48" s="41"/>
      <c r="B48" s="86" t="s">
        <v>52</v>
      </c>
      <c r="C48" s="27" t="s">
        <v>53</v>
      </c>
      <c r="D48" s="27"/>
      <c r="E48" s="27"/>
      <c r="F48" s="214"/>
      <c r="G48" s="143"/>
      <c r="H48" s="141"/>
      <c r="I48" s="197"/>
      <c r="J48" s="197"/>
      <c r="K48" s="197"/>
      <c r="L48" s="197"/>
      <c r="M48" s="196"/>
    </row>
    <row r="49" spans="1:13">
      <c r="A49" s="41"/>
      <c r="B49" s="88" t="s">
        <v>54</v>
      </c>
      <c r="C49" s="7" t="s">
        <v>36</v>
      </c>
      <c r="D49" s="7"/>
      <c r="E49" s="7"/>
      <c r="F49" s="197"/>
      <c r="G49" s="143"/>
      <c r="H49" s="141">
        <f>SUM(G48:G49)</f>
        <v>0</v>
      </c>
      <c r="I49" s="197"/>
      <c r="J49" s="197"/>
      <c r="K49" s="197"/>
      <c r="L49" s="197"/>
      <c r="M49" s="196"/>
    </row>
    <row r="50" spans="1:13">
      <c r="A50" s="41"/>
      <c r="B50" s="87" t="s">
        <v>55</v>
      </c>
      <c r="C50" s="29"/>
      <c r="D50" s="29"/>
      <c r="E50" s="29"/>
      <c r="F50" s="201"/>
      <c r="G50" s="224"/>
      <c r="H50" s="143"/>
      <c r="I50" s="201"/>
      <c r="J50" s="203" t="s">
        <v>56</v>
      </c>
      <c r="K50" s="201"/>
      <c r="L50" s="141">
        <f>SUM(H48:H50)</f>
        <v>0</v>
      </c>
      <c r="M50" s="196"/>
    </row>
    <row r="51" spans="1:13">
      <c r="A51" s="41"/>
      <c r="B51" s="17"/>
      <c r="C51" s="7"/>
      <c r="D51" s="7"/>
      <c r="E51" s="7"/>
      <c r="F51" s="197"/>
      <c r="G51" s="196"/>
      <c r="H51" s="196"/>
      <c r="I51" s="196"/>
      <c r="J51" s="196"/>
      <c r="K51" s="197"/>
      <c r="L51" s="197"/>
      <c r="M51" s="196"/>
    </row>
    <row r="52" spans="1:13">
      <c r="A52" s="41"/>
      <c r="B52" s="7"/>
      <c r="C52" s="7"/>
      <c r="D52" s="7"/>
      <c r="E52" s="7"/>
      <c r="F52" s="197"/>
      <c r="G52" s="197"/>
      <c r="H52" s="197"/>
      <c r="I52" s="197"/>
      <c r="J52" s="197"/>
      <c r="K52" s="197"/>
      <c r="L52" s="197"/>
      <c r="M52" s="196"/>
    </row>
    <row r="53" spans="1:13">
      <c r="A53" s="41">
        <v>7</v>
      </c>
      <c r="B53" s="34" t="s">
        <v>57</v>
      </c>
      <c r="C53" s="7"/>
      <c r="D53" s="7"/>
      <c r="E53" s="7"/>
      <c r="F53" s="197"/>
      <c r="G53" s="197"/>
      <c r="H53" s="197"/>
      <c r="I53" s="197"/>
      <c r="J53" s="197"/>
      <c r="K53" s="197"/>
      <c r="L53" s="197"/>
      <c r="M53" s="196"/>
    </row>
    <row r="54" spans="1:13">
      <c r="A54" s="41"/>
      <c r="B54" s="86" t="s">
        <v>196</v>
      </c>
      <c r="C54" s="27"/>
      <c r="D54" s="27"/>
      <c r="E54" s="27"/>
      <c r="F54" s="214"/>
      <c r="G54" s="215"/>
      <c r="H54" s="143"/>
      <c r="I54" s="197"/>
      <c r="J54" s="197"/>
      <c r="K54" s="197"/>
      <c r="L54" s="197"/>
      <c r="M54" s="196"/>
    </row>
    <row r="55" spans="1:13">
      <c r="A55" s="41"/>
      <c r="B55" s="87" t="s">
        <v>7</v>
      </c>
      <c r="C55" s="29"/>
      <c r="D55" s="29"/>
      <c r="E55" s="29"/>
      <c r="F55" s="201"/>
      <c r="G55" s="217"/>
      <c r="H55" s="143"/>
      <c r="I55" s="201"/>
      <c r="J55" s="203" t="s">
        <v>296</v>
      </c>
      <c r="K55" s="201"/>
      <c r="L55" s="141">
        <f>SUM(H54:H55)</f>
        <v>0</v>
      </c>
      <c r="M55" s="196"/>
    </row>
    <row r="56" spans="1:13">
      <c r="A56" s="41"/>
      <c r="B56" s="17"/>
      <c r="C56" s="7"/>
      <c r="D56" s="7"/>
      <c r="E56" s="7"/>
      <c r="F56" s="197"/>
      <c r="G56" s="197"/>
      <c r="H56" s="197"/>
      <c r="I56" s="197"/>
      <c r="J56" s="196"/>
      <c r="K56" s="197"/>
      <c r="L56" s="196"/>
      <c r="M56" s="196"/>
    </row>
    <row r="57" spans="1:13">
      <c r="A57" s="41"/>
      <c r="B57" s="17"/>
      <c r="C57" s="7"/>
      <c r="D57" s="7"/>
      <c r="E57" s="7"/>
      <c r="F57" s="197"/>
      <c r="G57" s="196"/>
      <c r="H57" s="196"/>
      <c r="I57" s="197"/>
      <c r="J57" s="197"/>
      <c r="K57" s="197"/>
      <c r="L57" s="226"/>
      <c r="M57" s="196"/>
    </row>
    <row r="58" spans="1:13">
      <c r="A58" s="41">
        <v>8</v>
      </c>
      <c r="B58" s="50" t="s">
        <v>299</v>
      </c>
      <c r="C58" s="29"/>
      <c r="D58" s="29"/>
      <c r="E58" s="29"/>
      <c r="F58" s="201"/>
      <c r="G58" s="201"/>
      <c r="H58" s="201"/>
      <c r="I58" s="201"/>
      <c r="J58" s="201"/>
      <c r="K58" s="227"/>
      <c r="L58" s="225">
        <f>L44-(L50+L55)</f>
        <v>0</v>
      </c>
      <c r="M58" s="228"/>
    </row>
    <row r="59" spans="1:13">
      <c r="A59" s="41"/>
      <c r="B59" s="51"/>
      <c r="C59" s="7"/>
      <c r="D59" s="7"/>
      <c r="E59" s="7"/>
      <c r="F59" s="197"/>
      <c r="G59" s="197"/>
      <c r="H59" s="197"/>
      <c r="I59" s="197"/>
      <c r="J59" s="197"/>
      <c r="K59" s="197"/>
      <c r="L59" s="197"/>
      <c r="M59" s="196"/>
    </row>
    <row r="60" spans="1:13">
      <c r="A60" s="41"/>
      <c r="B60" s="7"/>
      <c r="C60" s="7"/>
      <c r="D60" s="7"/>
      <c r="E60" s="7"/>
      <c r="F60" s="197"/>
      <c r="G60" s="197"/>
      <c r="H60" s="197"/>
      <c r="I60" s="197"/>
      <c r="J60" s="197"/>
      <c r="K60" s="197"/>
      <c r="L60" s="197"/>
      <c r="M60" s="196"/>
    </row>
    <row r="61" spans="1:13">
      <c r="A61" s="41">
        <v>9</v>
      </c>
      <c r="B61" s="34" t="s">
        <v>58</v>
      </c>
      <c r="C61" s="7"/>
      <c r="D61" s="7"/>
      <c r="E61" s="7"/>
      <c r="F61" s="197"/>
      <c r="G61" s="197"/>
      <c r="H61" s="197"/>
      <c r="I61" s="197"/>
      <c r="J61" s="197"/>
      <c r="K61" s="197"/>
      <c r="L61" s="197"/>
      <c r="M61" s="196"/>
    </row>
    <row r="62" spans="1:13">
      <c r="A62" s="47"/>
      <c r="B62" s="86" t="s">
        <v>59</v>
      </c>
      <c r="C62" s="27"/>
      <c r="D62" s="27"/>
      <c r="E62" s="27"/>
      <c r="F62" s="214"/>
      <c r="G62" s="214"/>
      <c r="H62" s="143"/>
      <c r="I62" s="197"/>
      <c r="J62" s="197"/>
      <c r="K62" s="197"/>
      <c r="L62" s="197"/>
      <c r="M62" s="196"/>
    </row>
    <row r="63" spans="1:13">
      <c r="A63" s="47"/>
      <c r="B63" s="88" t="s">
        <v>60</v>
      </c>
      <c r="C63" s="7"/>
      <c r="D63" s="7"/>
      <c r="E63" s="7"/>
      <c r="F63" s="197"/>
      <c r="G63" s="197"/>
      <c r="H63" s="143"/>
      <c r="I63" s="197"/>
      <c r="J63" s="197"/>
      <c r="K63" s="197"/>
      <c r="L63" s="197"/>
      <c r="M63" s="196"/>
    </row>
    <row r="64" spans="1:13">
      <c r="A64" s="47"/>
      <c r="B64" s="88" t="s">
        <v>191</v>
      </c>
      <c r="C64" s="7"/>
      <c r="D64" s="7"/>
      <c r="E64" s="7"/>
      <c r="F64" s="197"/>
      <c r="G64" s="197"/>
      <c r="H64" s="143"/>
      <c r="I64" s="197"/>
      <c r="J64" s="197"/>
      <c r="K64" s="197"/>
      <c r="L64" s="197"/>
      <c r="M64" s="196"/>
    </row>
    <row r="65" spans="1:13">
      <c r="A65" s="47"/>
      <c r="B65" s="88" t="s">
        <v>192</v>
      </c>
      <c r="C65" s="7"/>
      <c r="D65" s="17"/>
      <c r="E65" s="17"/>
      <c r="F65" s="196"/>
      <c r="G65" s="229"/>
      <c r="H65" s="230"/>
      <c r="I65" s="197"/>
      <c r="J65" s="197"/>
      <c r="K65" s="197"/>
      <c r="L65" s="226"/>
      <c r="M65" s="196"/>
    </row>
    <row r="66" spans="1:13">
      <c r="A66" s="47"/>
      <c r="B66" s="187"/>
      <c r="C66" s="7" t="s">
        <v>193</v>
      </c>
      <c r="D66" s="17"/>
      <c r="E66" s="17"/>
      <c r="F66" s="196"/>
      <c r="G66" s="143"/>
      <c r="H66" s="230"/>
      <c r="I66" s="197"/>
      <c r="J66" s="197"/>
      <c r="K66" s="197"/>
      <c r="L66" s="226"/>
      <c r="M66" s="196"/>
    </row>
    <row r="67" spans="1:13">
      <c r="A67" s="47"/>
      <c r="B67" s="187"/>
      <c r="C67" s="7" t="s">
        <v>195</v>
      </c>
      <c r="D67" s="17"/>
      <c r="E67" s="17"/>
      <c r="F67" s="196"/>
      <c r="G67" s="143"/>
      <c r="H67" s="230"/>
      <c r="I67" s="197"/>
      <c r="J67" s="197"/>
      <c r="K67" s="197"/>
      <c r="L67" s="226"/>
      <c r="M67" s="196"/>
    </row>
    <row r="68" spans="1:13">
      <c r="A68" s="47"/>
      <c r="B68" s="187"/>
      <c r="C68" s="7" t="s">
        <v>194</v>
      </c>
      <c r="D68" s="7"/>
      <c r="E68" s="17"/>
      <c r="F68" s="196"/>
      <c r="G68" s="263">
        <f>'Sheet 1'!K79</f>
        <v>0</v>
      </c>
      <c r="H68" s="231">
        <f>SUM(G66:G68)</f>
        <v>0</v>
      </c>
      <c r="I68" s="197"/>
      <c r="J68" s="197"/>
      <c r="K68" s="197"/>
      <c r="L68" s="226"/>
      <c r="M68" s="196"/>
    </row>
    <row r="69" spans="1:13">
      <c r="A69" s="47"/>
      <c r="B69" s="87" t="s">
        <v>250</v>
      </c>
      <c r="C69" s="29"/>
      <c r="D69" s="29"/>
      <c r="E69" s="23"/>
      <c r="F69" s="199"/>
      <c r="G69" s="199"/>
      <c r="H69" s="198"/>
      <c r="I69" s="201"/>
      <c r="J69" s="203" t="s">
        <v>61</v>
      </c>
      <c r="K69" s="201"/>
      <c r="L69" s="204">
        <f>SUM(H62:H69)</f>
        <v>0</v>
      </c>
      <c r="M69" s="232"/>
    </row>
    <row r="70" spans="1:13">
      <c r="A70" s="47"/>
      <c r="B70" s="7"/>
      <c r="C70" s="7"/>
      <c r="D70" s="7"/>
      <c r="E70" s="17"/>
      <c r="F70" s="17"/>
      <c r="G70" s="48"/>
      <c r="H70" s="49"/>
      <c r="I70" s="7"/>
      <c r="J70" s="37"/>
      <c r="K70" s="7"/>
      <c r="L70" s="49"/>
      <c r="M70" s="2"/>
    </row>
    <row r="71" spans="1:13" ht="23.25" customHeight="1">
      <c r="A71" s="41">
        <v>10</v>
      </c>
      <c r="B71" s="307" t="s">
        <v>251</v>
      </c>
      <c r="C71" s="307"/>
      <c r="D71" s="307"/>
      <c r="E71" s="307"/>
      <c r="F71" s="307"/>
      <c r="G71" s="307"/>
      <c r="H71" s="307"/>
      <c r="I71" s="307"/>
      <c r="J71" s="307"/>
      <c r="K71" s="307"/>
      <c r="L71" s="307"/>
    </row>
    <row r="72" spans="1:13">
      <c r="A72" s="41"/>
      <c r="B72" s="93"/>
      <c r="C72" s="94"/>
      <c r="D72" s="94"/>
      <c r="E72" s="94"/>
      <c r="F72" s="94"/>
      <c r="G72" s="94"/>
      <c r="H72" s="94"/>
      <c r="I72" s="94"/>
      <c r="J72" s="94"/>
      <c r="K72" s="94"/>
      <c r="L72" s="95"/>
    </row>
    <row r="73" spans="1:13">
      <c r="A73" s="41"/>
      <c r="B73" s="93"/>
      <c r="C73" s="94"/>
      <c r="D73" s="94"/>
      <c r="E73" s="94"/>
      <c r="F73" s="94"/>
      <c r="G73" s="94"/>
      <c r="H73" s="94"/>
      <c r="I73" s="94"/>
      <c r="J73" s="94"/>
      <c r="K73" s="94"/>
      <c r="L73" s="95"/>
    </row>
    <row r="74" spans="1:13">
      <c r="A74" s="41"/>
      <c r="B74" s="93"/>
      <c r="C74" s="94"/>
      <c r="D74" s="94"/>
      <c r="E74" s="94"/>
      <c r="F74" s="94"/>
      <c r="G74" s="94"/>
      <c r="H74" s="94"/>
      <c r="I74" s="94"/>
      <c r="J74" s="94"/>
      <c r="K74" s="94"/>
      <c r="L74" s="95"/>
    </row>
    <row r="75" spans="1:13">
      <c r="A75" s="41"/>
      <c r="B75" s="93"/>
      <c r="C75" s="94"/>
      <c r="D75" s="94"/>
      <c r="E75" s="94"/>
      <c r="F75" s="94"/>
      <c r="G75" s="94"/>
      <c r="H75" s="94"/>
      <c r="I75" s="94"/>
      <c r="J75" s="94"/>
      <c r="K75" s="94"/>
      <c r="L75" s="95"/>
    </row>
    <row r="76" spans="1:13">
      <c r="A76" s="41"/>
      <c r="B76" s="93"/>
      <c r="C76" s="94"/>
      <c r="D76" s="94"/>
      <c r="E76" s="94"/>
      <c r="F76" s="94"/>
      <c r="G76" s="94"/>
      <c r="H76" s="94"/>
      <c r="I76" s="94"/>
      <c r="J76" s="94"/>
      <c r="K76" s="94"/>
      <c r="L76" s="95"/>
    </row>
    <row r="77" spans="1:13" s="17" customFormat="1">
      <c r="A77" s="41"/>
      <c r="B77" s="168"/>
      <c r="C77" s="168"/>
      <c r="D77" s="168"/>
      <c r="E77" s="168"/>
      <c r="F77" s="168"/>
      <c r="G77" s="168"/>
      <c r="H77" s="168"/>
      <c r="I77" s="168"/>
      <c r="J77" s="168"/>
      <c r="K77" s="168"/>
      <c r="L77" s="168"/>
    </row>
    <row r="78" spans="1:13" hidden="1">
      <c r="B78" s="24"/>
      <c r="C78" s="24"/>
      <c r="D78" s="24"/>
      <c r="E78" s="24"/>
      <c r="F78" s="24"/>
      <c r="G78" s="24"/>
      <c r="H78" s="24"/>
      <c r="I78" s="24"/>
      <c r="J78" s="24"/>
      <c r="K78" s="24"/>
      <c r="L78" s="24"/>
    </row>
    <row r="79" spans="1:13" hidden="1">
      <c r="B79" s="24"/>
      <c r="C79" s="24"/>
      <c r="D79" s="24"/>
      <c r="E79" s="24"/>
      <c r="F79" s="24"/>
      <c r="G79" s="24"/>
      <c r="H79" s="24"/>
      <c r="I79" s="24"/>
      <c r="J79" s="24"/>
      <c r="K79" s="24"/>
      <c r="L79" s="24"/>
    </row>
    <row r="80" spans="1:13" hidden="1">
      <c r="B80" s="24"/>
      <c r="C80" s="24"/>
      <c r="D80" s="24"/>
      <c r="E80" s="24"/>
      <c r="F80" s="24"/>
      <c r="G80" s="24"/>
      <c r="H80" s="24"/>
      <c r="I80" s="24"/>
      <c r="J80" s="24"/>
      <c r="K80" s="24"/>
      <c r="L80" s="24"/>
    </row>
    <row r="81" spans="2:12" hidden="1">
      <c r="B81" s="24"/>
      <c r="C81" s="24"/>
      <c r="D81" s="24"/>
      <c r="E81" s="24"/>
      <c r="F81" s="24"/>
      <c r="G81" s="24"/>
      <c r="H81" s="24"/>
      <c r="I81" s="24"/>
      <c r="J81" s="24"/>
      <c r="K81" s="24"/>
      <c r="L81" s="24"/>
    </row>
    <row r="82" spans="2:12" hidden="1">
      <c r="B82" s="24"/>
      <c r="C82" s="24"/>
      <c r="D82" s="24"/>
      <c r="E82" s="24"/>
      <c r="F82" s="24"/>
      <c r="G82" s="24"/>
      <c r="H82" s="24"/>
      <c r="I82" s="24"/>
      <c r="J82" s="24"/>
      <c r="K82" s="24"/>
      <c r="L82" s="24"/>
    </row>
    <row r="83" spans="2:12" hidden="1">
      <c r="B83" s="24"/>
      <c r="C83" s="24"/>
      <c r="D83" s="24"/>
      <c r="E83" s="24"/>
      <c r="F83" s="24"/>
      <c r="G83" s="24"/>
      <c r="H83" s="24"/>
      <c r="I83" s="24"/>
      <c r="J83" s="24"/>
      <c r="K83" s="24"/>
      <c r="L83" s="24"/>
    </row>
    <row r="84" spans="2:12" hidden="1">
      <c r="B84" s="24"/>
      <c r="C84" s="24"/>
      <c r="D84" s="24"/>
      <c r="E84" s="24"/>
      <c r="F84" s="24"/>
      <c r="G84" s="24"/>
      <c r="H84" s="24"/>
      <c r="I84" s="24"/>
      <c r="J84" s="24"/>
      <c r="K84" s="24"/>
      <c r="L84" s="24"/>
    </row>
    <row r="85" spans="2:12" hidden="1">
      <c r="B85" s="24"/>
      <c r="C85" s="24"/>
      <c r="D85" s="24"/>
      <c r="E85" s="24"/>
      <c r="F85" s="24"/>
      <c r="G85" s="24"/>
      <c r="H85" s="24"/>
      <c r="I85" s="24"/>
      <c r="J85" s="24"/>
      <c r="K85" s="24"/>
      <c r="L85" s="24"/>
    </row>
    <row r="86" spans="2:12" hidden="1">
      <c r="B86" s="24"/>
      <c r="C86" s="24"/>
      <c r="D86" s="24"/>
      <c r="E86" s="24"/>
      <c r="F86" s="24"/>
      <c r="G86" s="24"/>
      <c r="H86" s="24"/>
      <c r="I86" s="24"/>
      <c r="J86" s="24"/>
      <c r="K86" s="24"/>
      <c r="L86" s="24"/>
    </row>
    <row r="87" spans="2:12" hidden="1">
      <c r="B87" s="24"/>
      <c r="C87" s="24"/>
      <c r="D87" s="24"/>
      <c r="E87" s="24"/>
      <c r="F87" s="24"/>
      <c r="G87" s="24"/>
      <c r="H87" s="24"/>
      <c r="I87" s="24"/>
      <c r="J87" s="24"/>
      <c r="K87" s="24"/>
      <c r="L87" s="24"/>
    </row>
    <row r="88" spans="2:12" hidden="1">
      <c r="B88" s="24"/>
      <c r="C88" s="24"/>
      <c r="D88" s="24"/>
      <c r="E88" s="24"/>
      <c r="F88" s="24"/>
      <c r="G88" s="24"/>
      <c r="H88" s="24"/>
      <c r="I88" s="24"/>
      <c r="J88" s="24"/>
      <c r="K88" s="24"/>
      <c r="L88" s="24"/>
    </row>
    <row r="89" spans="2:12" hidden="1">
      <c r="B89" s="24"/>
      <c r="C89" s="24"/>
      <c r="D89" s="24"/>
      <c r="E89" s="24"/>
      <c r="F89" s="24"/>
      <c r="G89" s="24"/>
      <c r="H89" s="24"/>
      <c r="I89" s="24"/>
      <c r="J89" s="24"/>
      <c r="K89" s="24"/>
      <c r="L89" s="24"/>
    </row>
    <row r="90" spans="2:12" hidden="1">
      <c r="B90" s="24"/>
      <c r="C90" s="24"/>
      <c r="D90" s="24"/>
      <c r="E90" s="24"/>
      <c r="F90" s="24"/>
      <c r="G90" s="24"/>
      <c r="H90" s="24"/>
      <c r="I90" s="24"/>
      <c r="J90" s="24"/>
      <c r="K90" s="24"/>
      <c r="L90" s="24"/>
    </row>
    <row r="91" spans="2:12" hidden="1">
      <c r="B91" s="24"/>
      <c r="C91" s="24"/>
      <c r="D91" s="24"/>
      <c r="E91" s="24"/>
      <c r="F91" s="24"/>
      <c r="G91" s="24"/>
      <c r="H91" s="24"/>
      <c r="I91" s="24"/>
      <c r="J91" s="24"/>
      <c r="K91" s="24"/>
      <c r="L91" s="24"/>
    </row>
    <row r="92" spans="2:12" hidden="1">
      <c r="B92" s="24"/>
      <c r="C92" s="24"/>
      <c r="D92" s="24"/>
      <c r="E92" s="24"/>
      <c r="F92" s="24"/>
      <c r="G92" s="24"/>
      <c r="H92" s="24"/>
      <c r="I92" s="24"/>
      <c r="J92" s="24"/>
      <c r="K92" s="24"/>
      <c r="L92" s="24"/>
    </row>
    <row r="93" spans="2:12" hidden="1">
      <c r="B93" s="24"/>
      <c r="C93" s="24"/>
      <c r="D93" s="24"/>
      <c r="E93" s="24"/>
      <c r="F93" s="24"/>
      <c r="G93" s="24"/>
      <c r="H93" s="24"/>
      <c r="I93" s="24"/>
      <c r="J93" s="24"/>
      <c r="K93" s="24"/>
      <c r="L93" s="24"/>
    </row>
    <row r="94" spans="2:12" hidden="1">
      <c r="B94" s="24"/>
      <c r="C94" s="24"/>
      <c r="D94" s="24"/>
      <c r="E94" s="24"/>
      <c r="F94" s="24"/>
      <c r="G94" s="24"/>
      <c r="H94" s="24"/>
      <c r="I94" s="24"/>
      <c r="J94" s="24"/>
      <c r="K94" s="24"/>
      <c r="L94" s="24"/>
    </row>
    <row r="95" spans="2:12" hidden="1">
      <c r="B95" s="24"/>
      <c r="C95" s="24"/>
      <c r="D95" s="24"/>
      <c r="E95" s="24"/>
      <c r="F95" s="24"/>
      <c r="G95" s="24"/>
      <c r="H95" s="24"/>
      <c r="I95" s="24"/>
      <c r="J95" s="24"/>
      <c r="K95" s="24"/>
      <c r="L95" s="24"/>
    </row>
    <row r="96" spans="2:12" hidden="1">
      <c r="B96" s="24"/>
      <c r="C96" s="24"/>
      <c r="D96" s="24"/>
      <c r="E96" s="24"/>
      <c r="F96" s="24"/>
      <c r="G96" s="24"/>
      <c r="H96" s="24"/>
      <c r="I96" s="24"/>
      <c r="J96" s="24"/>
      <c r="K96" s="24"/>
      <c r="L96" s="24"/>
    </row>
    <row r="97" spans="2:12" hidden="1">
      <c r="B97" s="24"/>
      <c r="C97" s="24"/>
      <c r="D97" s="24"/>
      <c r="E97" s="24"/>
      <c r="F97" s="24"/>
      <c r="G97" s="24"/>
      <c r="H97" s="24"/>
      <c r="I97" s="24"/>
      <c r="J97" s="24"/>
      <c r="K97" s="24"/>
      <c r="L97" s="24"/>
    </row>
    <row r="98" spans="2:12" hidden="1">
      <c r="B98" s="24"/>
      <c r="C98" s="24"/>
      <c r="D98" s="24"/>
      <c r="E98" s="24"/>
      <c r="F98" s="24"/>
      <c r="G98" s="24"/>
      <c r="H98" s="24"/>
      <c r="I98" s="24"/>
      <c r="J98" s="24"/>
      <c r="K98" s="24"/>
      <c r="L98" s="24"/>
    </row>
    <row r="99" spans="2:12" hidden="1">
      <c r="B99" s="24"/>
      <c r="C99" s="24"/>
      <c r="D99" s="24"/>
      <c r="E99" s="24"/>
      <c r="F99" s="24"/>
      <c r="G99" s="24"/>
      <c r="H99" s="24"/>
      <c r="I99" s="24"/>
      <c r="J99" s="24"/>
      <c r="K99" s="24"/>
      <c r="L99" s="24"/>
    </row>
    <row r="100" spans="2:12" hidden="1">
      <c r="B100" s="24"/>
      <c r="C100" s="24"/>
      <c r="D100" s="24"/>
      <c r="E100" s="24"/>
      <c r="F100" s="24"/>
      <c r="G100" s="24"/>
      <c r="H100" s="24"/>
      <c r="I100" s="24"/>
      <c r="J100" s="24"/>
      <c r="K100" s="24"/>
      <c r="L100" s="24"/>
    </row>
    <row r="101" spans="2:12" hidden="1">
      <c r="B101" s="24"/>
      <c r="C101" s="24"/>
      <c r="D101" s="24"/>
      <c r="E101" s="24"/>
      <c r="F101" s="24"/>
      <c r="G101" s="24"/>
      <c r="H101" s="24"/>
      <c r="I101" s="24"/>
      <c r="J101" s="24"/>
      <c r="K101" s="24"/>
      <c r="L101" s="24"/>
    </row>
    <row r="102" spans="2:12" hidden="1">
      <c r="B102" s="24"/>
      <c r="C102" s="24"/>
      <c r="D102" s="24"/>
      <c r="E102" s="24"/>
      <c r="F102" s="24"/>
      <c r="G102" s="24"/>
      <c r="H102" s="24"/>
      <c r="I102" s="24"/>
      <c r="J102" s="24"/>
      <c r="K102" s="24"/>
      <c r="L102" s="24"/>
    </row>
    <row r="103" spans="2:12" hidden="1">
      <c r="B103" s="24"/>
      <c r="C103" s="24"/>
      <c r="D103" s="24"/>
      <c r="E103" s="24"/>
      <c r="F103" s="24"/>
      <c r="G103" s="24"/>
      <c r="H103" s="24"/>
      <c r="I103" s="24"/>
      <c r="J103" s="24"/>
      <c r="K103" s="24"/>
      <c r="L103" s="24"/>
    </row>
    <row r="104" spans="2:12" hidden="1">
      <c r="B104" s="24"/>
      <c r="C104" s="24"/>
      <c r="D104" s="24"/>
      <c r="E104" s="24"/>
      <c r="F104" s="24"/>
      <c r="G104" s="24"/>
      <c r="H104" s="24"/>
      <c r="I104" s="24"/>
      <c r="J104" s="24"/>
      <c r="K104" s="24"/>
      <c r="L104" s="24"/>
    </row>
    <row r="105" spans="2:12" hidden="1">
      <c r="B105" s="24"/>
      <c r="C105" s="24"/>
      <c r="D105" s="24"/>
      <c r="E105" s="24"/>
      <c r="F105" s="24"/>
      <c r="G105" s="24"/>
      <c r="H105" s="24"/>
      <c r="I105" s="24"/>
      <c r="J105" s="24"/>
      <c r="K105" s="24"/>
      <c r="L105" s="24"/>
    </row>
    <row r="106" spans="2:12" hidden="1">
      <c r="B106" s="24"/>
      <c r="C106" s="24"/>
      <c r="D106" s="24"/>
      <c r="E106" s="24"/>
      <c r="F106" s="24"/>
      <c r="G106" s="24"/>
      <c r="H106" s="24"/>
      <c r="I106" s="24"/>
      <c r="J106" s="24"/>
      <c r="K106" s="24"/>
      <c r="L106" s="24"/>
    </row>
    <row r="107" spans="2:12" hidden="1">
      <c r="B107" s="24"/>
      <c r="C107" s="24"/>
      <c r="D107" s="24"/>
      <c r="E107" s="24"/>
      <c r="F107" s="24"/>
      <c r="G107" s="24"/>
      <c r="H107" s="24"/>
      <c r="I107" s="24"/>
      <c r="J107" s="24"/>
      <c r="K107" s="24"/>
      <c r="L107" s="24"/>
    </row>
    <row r="108" spans="2:12" hidden="1">
      <c r="B108" s="24"/>
      <c r="C108" s="24"/>
      <c r="D108" s="24"/>
      <c r="E108" s="24"/>
      <c r="F108" s="24"/>
      <c r="G108" s="24"/>
      <c r="H108" s="24"/>
      <c r="I108" s="24"/>
      <c r="J108" s="24"/>
      <c r="K108" s="24"/>
      <c r="L108" s="24"/>
    </row>
    <row r="109" spans="2:12" hidden="1">
      <c r="B109" s="24"/>
      <c r="C109" s="24"/>
      <c r="D109" s="24"/>
      <c r="E109" s="24"/>
      <c r="F109" s="24"/>
      <c r="G109" s="24"/>
      <c r="H109" s="24"/>
      <c r="I109" s="24"/>
      <c r="J109" s="24"/>
      <c r="K109" s="24"/>
      <c r="L109" s="24"/>
    </row>
    <row r="110" spans="2:12" hidden="1">
      <c r="B110" s="24"/>
      <c r="C110" s="24"/>
      <c r="D110" s="24"/>
      <c r="E110" s="24"/>
      <c r="F110" s="24"/>
      <c r="G110" s="24"/>
      <c r="H110" s="24"/>
      <c r="I110" s="24"/>
      <c r="J110" s="24"/>
      <c r="K110" s="24"/>
      <c r="L110" s="24"/>
    </row>
    <row r="111" spans="2:12" hidden="1">
      <c r="B111" s="24"/>
      <c r="C111" s="24"/>
      <c r="D111" s="24"/>
      <c r="E111" s="24"/>
      <c r="F111" s="24"/>
      <c r="G111" s="24"/>
      <c r="H111" s="24"/>
      <c r="I111" s="24"/>
      <c r="J111" s="24"/>
      <c r="K111" s="24"/>
      <c r="L111" s="24"/>
    </row>
    <row r="112" spans="2:12" hidden="1">
      <c r="B112" s="24"/>
      <c r="C112" s="24"/>
      <c r="D112" s="24"/>
      <c r="E112" s="24"/>
      <c r="F112" s="24"/>
      <c r="G112" s="24"/>
      <c r="H112" s="24"/>
      <c r="I112" s="24"/>
      <c r="J112" s="24"/>
      <c r="K112" s="24"/>
      <c r="L112" s="24"/>
    </row>
    <row r="113" spans="2:12" hidden="1">
      <c r="B113" s="24"/>
      <c r="C113" s="24"/>
      <c r="D113" s="24"/>
      <c r="E113" s="24"/>
      <c r="F113" s="24"/>
      <c r="G113" s="24"/>
      <c r="H113" s="24"/>
      <c r="I113" s="24"/>
      <c r="J113" s="24"/>
      <c r="K113" s="24"/>
      <c r="L113" s="24"/>
    </row>
    <row r="114" spans="2:12" hidden="1">
      <c r="B114" s="24"/>
      <c r="C114" s="24"/>
      <c r="D114" s="24"/>
      <c r="E114" s="24"/>
      <c r="F114" s="24"/>
      <c r="G114" s="24"/>
      <c r="H114" s="24"/>
      <c r="I114" s="24"/>
      <c r="J114" s="24"/>
      <c r="K114" s="24"/>
      <c r="L114" s="24"/>
    </row>
    <row r="115" spans="2:12" hidden="1">
      <c r="B115" s="24"/>
      <c r="C115" s="24"/>
      <c r="D115" s="24"/>
      <c r="E115" s="24"/>
      <c r="F115" s="24"/>
      <c r="G115" s="24"/>
      <c r="H115" s="24"/>
      <c r="I115" s="24"/>
      <c r="J115" s="24"/>
      <c r="K115" s="24"/>
      <c r="L115" s="24"/>
    </row>
    <row r="116" spans="2:12" hidden="1">
      <c r="B116" s="24"/>
      <c r="C116" s="24"/>
      <c r="D116" s="24"/>
      <c r="E116" s="24"/>
      <c r="F116" s="24"/>
      <c r="G116" s="24"/>
      <c r="H116" s="24"/>
      <c r="I116" s="24"/>
      <c r="J116" s="24"/>
      <c r="K116" s="24"/>
      <c r="L116" s="24"/>
    </row>
    <row r="117" spans="2:12" hidden="1">
      <c r="B117" s="24"/>
      <c r="C117" s="24"/>
      <c r="D117" s="24"/>
      <c r="E117" s="24"/>
      <c r="F117" s="24"/>
      <c r="G117" s="24"/>
      <c r="H117" s="24"/>
      <c r="I117" s="24"/>
      <c r="J117" s="24"/>
      <c r="K117" s="24"/>
      <c r="L117" s="24"/>
    </row>
    <row r="118" spans="2:12" hidden="1">
      <c r="B118" s="24"/>
      <c r="C118" s="24"/>
      <c r="D118" s="24"/>
      <c r="E118" s="24"/>
      <c r="F118" s="24"/>
      <c r="G118" s="24"/>
      <c r="H118" s="24"/>
      <c r="I118" s="24"/>
      <c r="J118" s="24"/>
      <c r="K118" s="24"/>
      <c r="L118" s="24"/>
    </row>
    <row r="119" spans="2:12" hidden="1">
      <c r="B119" s="24"/>
      <c r="C119" s="24"/>
      <c r="D119" s="24"/>
      <c r="E119" s="24"/>
      <c r="F119" s="24"/>
      <c r="G119" s="24"/>
      <c r="H119" s="24"/>
      <c r="I119" s="24"/>
      <c r="J119" s="24"/>
      <c r="K119" s="24"/>
      <c r="L119" s="24"/>
    </row>
    <row r="120" spans="2:12" hidden="1">
      <c r="B120" s="24"/>
      <c r="C120" s="24"/>
      <c r="D120" s="24"/>
      <c r="E120" s="24"/>
      <c r="F120" s="24"/>
      <c r="G120" s="24"/>
      <c r="H120" s="24"/>
      <c r="I120" s="24"/>
      <c r="J120" s="24"/>
      <c r="K120" s="24"/>
      <c r="L120" s="24"/>
    </row>
    <row r="121" spans="2:12" hidden="1">
      <c r="B121" s="24"/>
      <c r="C121" s="24"/>
      <c r="D121" s="24"/>
      <c r="E121" s="24"/>
      <c r="F121" s="24"/>
      <c r="G121" s="24"/>
      <c r="H121" s="24"/>
      <c r="I121" s="24"/>
      <c r="J121" s="24"/>
      <c r="K121" s="24"/>
      <c r="L121" s="24"/>
    </row>
    <row r="122" spans="2:12" hidden="1">
      <c r="B122" s="24"/>
      <c r="C122" s="24"/>
      <c r="D122" s="24"/>
      <c r="E122" s="24"/>
      <c r="F122" s="24"/>
      <c r="G122" s="24"/>
      <c r="H122" s="24"/>
      <c r="I122" s="24"/>
      <c r="J122" s="24"/>
      <c r="K122" s="24"/>
      <c r="L122" s="24"/>
    </row>
    <row r="123" spans="2:12" hidden="1">
      <c r="B123" s="24"/>
      <c r="C123" s="24"/>
      <c r="D123" s="24"/>
      <c r="E123" s="24"/>
      <c r="F123" s="24"/>
      <c r="G123" s="24"/>
      <c r="H123" s="24"/>
      <c r="I123" s="24"/>
      <c r="J123" s="24"/>
      <c r="K123" s="24"/>
      <c r="L123" s="24"/>
    </row>
    <row r="124" spans="2:12" hidden="1">
      <c r="B124" s="24"/>
      <c r="C124" s="24"/>
      <c r="D124" s="24"/>
      <c r="E124" s="24"/>
      <c r="F124" s="24"/>
      <c r="G124" s="24"/>
      <c r="H124" s="24"/>
      <c r="I124" s="24"/>
      <c r="J124" s="24"/>
      <c r="K124" s="24"/>
      <c r="L124" s="24"/>
    </row>
    <row r="125" spans="2:12" hidden="1">
      <c r="B125" s="24"/>
      <c r="C125" s="24"/>
      <c r="D125" s="24"/>
      <c r="E125" s="24"/>
      <c r="F125" s="24"/>
      <c r="G125" s="24"/>
      <c r="H125" s="24"/>
      <c r="I125" s="24"/>
      <c r="J125" s="24"/>
      <c r="K125" s="24"/>
      <c r="L125" s="24"/>
    </row>
    <row r="126" spans="2:12" hidden="1">
      <c r="B126" s="24"/>
      <c r="C126" s="24"/>
      <c r="D126" s="24"/>
      <c r="E126" s="24"/>
      <c r="F126" s="24"/>
      <c r="G126" s="24"/>
      <c r="H126" s="24"/>
      <c r="I126" s="24"/>
      <c r="J126" s="24"/>
      <c r="K126" s="24"/>
      <c r="L126" s="24"/>
    </row>
    <row r="127" spans="2:12" hidden="1">
      <c r="B127" s="24"/>
      <c r="C127" s="24"/>
      <c r="D127" s="24"/>
      <c r="E127" s="24"/>
      <c r="F127" s="24"/>
      <c r="G127" s="24"/>
      <c r="H127" s="24"/>
      <c r="I127" s="24"/>
      <c r="J127" s="24"/>
      <c r="K127" s="24"/>
      <c r="L127" s="24"/>
    </row>
    <row r="128" spans="2:12" hidden="1">
      <c r="B128" s="24"/>
      <c r="C128" s="24"/>
      <c r="D128" s="24"/>
      <c r="E128" s="24"/>
      <c r="F128" s="24"/>
      <c r="G128" s="24"/>
      <c r="H128" s="24"/>
      <c r="I128" s="24"/>
      <c r="J128" s="24"/>
      <c r="K128" s="24"/>
      <c r="L128" s="24"/>
    </row>
    <row r="129" spans="2:12" hidden="1">
      <c r="B129" s="24"/>
      <c r="C129" s="24"/>
      <c r="D129" s="24"/>
      <c r="E129" s="24"/>
      <c r="F129" s="24"/>
      <c r="G129" s="24"/>
      <c r="H129" s="24"/>
      <c r="I129" s="24"/>
      <c r="J129" s="24"/>
      <c r="K129" s="24"/>
      <c r="L129" s="24"/>
    </row>
    <row r="130" spans="2:12" hidden="1">
      <c r="B130" s="24"/>
      <c r="C130" s="24"/>
      <c r="D130" s="24"/>
      <c r="E130" s="24"/>
      <c r="F130" s="24"/>
      <c r="G130" s="24"/>
      <c r="H130" s="24"/>
      <c r="I130" s="24"/>
      <c r="J130" s="24"/>
      <c r="K130" s="24"/>
      <c r="L130" s="24"/>
    </row>
    <row r="131" spans="2:12" hidden="1">
      <c r="B131" s="24"/>
      <c r="C131" s="24"/>
      <c r="D131" s="24"/>
      <c r="E131" s="24"/>
      <c r="F131" s="24"/>
      <c r="G131" s="24"/>
      <c r="H131" s="24"/>
      <c r="I131" s="24"/>
      <c r="J131" s="24"/>
      <c r="K131" s="24"/>
      <c r="L131" s="24"/>
    </row>
    <row r="132" spans="2:12" hidden="1">
      <c r="B132" s="24"/>
      <c r="C132" s="24"/>
      <c r="D132" s="24"/>
      <c r="E132" s="24"/>
      <c r="F132" s="24"/>
      <c r="G132" s="24"/>
      <c r="H132" s="24"/>
      <c r="I132" s="24"/>
      <c r="J132" s="24"/>
      <c r="K132" s="24"/>
      <c r="L132" s="24"/>
    </row>
    <row r="133" spans="2:12" hidden="1">
      <c r="B133" s="24"/>
      <c r="C133" s="24"/>
      <c r="D133" s="24"/>
      <c r="E133" s="24"/>
      <c r="F133" s="24"/>
      <c r="G133" s="24"/>
      <c r="H133" s="24"/>
      <c r="I133" s="24"/>
      <c r="J133" s="24"/>
      <c r="K133" s="24"/>
      <c r="L133" s="24"/>
    </row>
    <row r="134" spans="2:12" hidden="1">
      <c r="B134" s="24"/>
      <c r="C134" s="24"/>
      <c r="D134" s="24"/>
      <c r="E134" s="24"/>
      <c r="F134" s="24"/>
      <c r="G134" s="24"/>
      <c r="H134" s="24"/>
      <c r="I134" s="24"/>
      <c r="J134" s="24"/>
      <c r="K134" s="24"/>
      <c r="L134" s="24"/>
    </row>
    <row r="135" spans="2:12" hidden="1">
      <c r="B135" s="24"/>
      <c r="C135" s="24"/>
      <c r="D135" s="24"/>
      <c r="E135" s="24"/>
      <c r="F135" s="24"/>
      <c r="G135" s="24"/>
      <c r="H135" s="24"/>
      <c r="I135" s="24"/>
      <c r="J135" s="24"/>
      <c r="K135" s="24"/>
      <c r="L135" s="24"/>
    </row>
    <row r="136" spans="2:12" hidden="1">
      <c r="B136" s="24"/>
      <c r="C136" s="24"/>
      <c r="D136" s="24"/>
      <c r="E136" s="24"/>
      <c r="F136" s="24"/>
      <c r="G136" s="24"/>
      <c r="H136" s="24"/>
      <c r="I136" s="24"/>
      <c r="J136" s="24"/>
      <c r="K136" s="24"/>
      <c r="L136" s="24"/>
    </row>
    <row r="137" spans="2:12" hidden="1">
      <c r="B137" s="24"/>
      <c r="C137" s="24"/>
      <c r="D137" s="24"/>
      <c r="E137" s="24"/>
      <c r="F137" s="24"/>
      <c r="G137" s="24"/>
      <c r="H137" s="24"/>
      <c r="I137" s="24"/>
      <c r="J137" s="24"/>
      <c r="K137" s="24"/>
      <c r="L137" s="24"/>
    </row>
    <row r="138" spans="2:12" hidden="1">
      <c r="B138" s="24"/>
      <c r="C138" s="24"/>
      <c r="D138" s="24"/>
      <c r="E138" s="24"/>
      <c r="F138" s="24"/>
      <c r="G138" s="24"/>
      <c r="H138" s="24"/>
      <c r="I138" s="24"/>
      <c r="J138" s="24"/>
      <c r="K138" s="24"/>
      <c r="L138" s="24"/>
    </row>
    <row r="139" spans="2:12" hidden="1">
      <c r="B139" s="24"/>
      <c r="C139" s="24"/>
      <c r="D139" s="24"/>
      <c r="E139" s="24"/>
      <c r="F139" s="24"/>
      <c r="G139" s="24"/>
      <c r="H139" s="24"/>
      <c r="I139" s="24"/>
      <c r="J139" s="24"/>
      <c r="K139" s="24"/>
      <c r="L139" s="24"/>
    </row>
    <row r="140" spans="2:12" hidden="1">
      <c r="B140" s="24"/>
      <c r="C140" s="24"/>
      <c r="D140" s="24"/>
      <c r="E140" s="24"/>
      <c r="F140" s="24"/>
      <c r="G140" s="24"/>
      <c r="H140" s="24"/>
      <c r="I140" s="24"/>
      <c r="J140" s="24"/>
      <c r="K140" s="24"/>
      <c r="L140" s="24"/>
    </row>
    <row r="141" spans="2:12" hidden="1">
      <c r="B141" s="24"/>
      <c r="C141" s="24"/>
      <c r="D141" s="24"/>
      <c r="E141" s="24"/>
      <c r="F141" s="24"/>
      <c r="G141" s="24"/>
      <c r="H141" s="24"/>
      <c r="I141" s="24"/>
      <c r="J141" s="24"/>
      <c r="K141" s="24"/>
      <c r="L141" s="24"/>
    </row>
    <row r="142" spans="2:12" hidden="1">
      <c r="B142" s="24"/>
      <c r="C142" s="24"/>
      <c r="D142" s="24"/>
      <c r="E142" s="24"/>
      <c r="F142" s="24"/>
      <c r="G142" s="24"/>
      <c r="H142" s="24"/>
      <c r="I142" s="24"/>
      <c r="J142" s="24"/>
      <c r="K142" s="24"/>
      <c r="L142" s="24"/>
    </row>
    <row r="143" spans="2:12" hidden="1">
      <c r="B143" s="24"/>
      <c r="C143" s="24"/>
      <c r="D143" s="24"/>
      <c r="E143" s="24"/>
      <c r="F143" s="24"/>
      <c r="G143" s="24"/>
      <c r="H143" s="24"/>
      <c r="I143" s="24"/>
      <c r="J143" s="24"/>
      <c r="K143" s="24"/>
      <c r="L143" s="24"/>
    </row>
    <row r="144" spans="2:12" hidden="1">
      <c r="B144" s="24"/>
      <c r="C144" s="24"/>
      <c r="D144" s="24"/>
      <c r="E144" s="24"/>
      <c r="F144" s="24"/>
      <c r="G144" s="24"/>
      <c r="H144" s="24"/>
      <c r="I144" s="24"/>
      <c r="J144" s="24"/>
      <c r="K144" s="24"/>
      <c r="L144" s="24"/>
    </row>
    <row r="145" spans="1:12" hidden="1">
      <c r="B145" s="24"/>
      <c r="C145" s="24"/>
      <c r="D145" s="24"/>
      <c r="E145" s="24"/>
      <c r="F145" s="24"/>
      <c r="G145" s="24"/>
      <c r="H145" s="24"/>
      <c r="I145" s="24"/>
      <c r="J145" s="24"/>
      <c r="K145" s="24"/>
      <c r="L145" s="24"/>
    </row>
    <row r="146" spans="1:12" hidden="1">
      <c r="B146" s="24"/>
      <c r="C146" s="24"/>
      <c r="D146" s="24"/>
      <c r="E146" s="24"/>
      <c r="F146" s="24"/>
      <c r="G146" s="24"/>
      <c r="H146" s="24"/>
      <c r="I146" s="24"/>
      <c r="J146" s="24"/>
      <c r="K146" s="24"/>
      <c r="L146" s="24"/>
    </row>
    <row r="147" spans="1:12" hidden="1">
      <c r="B147" s="24"/>
      <c r="C147" s="24"/>
      <c r="D147" s="24"/>
      <c r="E147" s="24"/>
      <c r="F147" s="24"/>
      <c r="G147" s="24"/>
      <c r="H147" s="24"/>
      <c r="I147" s="24"/>
      <c r="J147" s="24"/>
      <c r="K147" s="24"/>
      <c r="L147" s="24"/>
    </row>
    <row r="148" spans="1:12" hidden="1">
      <c r="B148" s="24"/>
      <c r="C148" s="24"/>
      <c r="D148" s="24"/>
      <c r="E148" s="24"/>
      <c r="F148" s="24"/>
      <c r="G148" s="24"/>
      <c r="H148" s="24"/>
      <c r="I148" s="24"/>
      <c r="J148" s="24"/>
      <c r="K148" s="24"/>
      <c r="L148" s="24"/>
    </row>
    <row r="149" spans="1:12" hidden="1">
      <c r="B149" s="24"/>
      <c r="C149" s="24"/>
      <c r="D149" s="24"/>
      <c r="E149" s="24"/>
      <c r="F149" s="24"/>
      <c r="G149" s="24"/>
      <c r="H149" s="24"/>
      <c r="I149" s="24"/>
      <c r="J149" s="24"/>
      <c r="K149" s="24"/>
      <c r="L149" s="24"/>
    </row>
    <row r="150" spans="1:12" hidden="1">
      <c r="B150" s="24"/>
      <c r="C150" s="24"/>
      <c r="D150" s="24"/>
      <c r="E150" s="24"/>
      <c r="F150" s="24"/>
      <c r="G150" s="24"/>
      <c r="H150" s="24"/>
      <c r="I150" s="24"/>
      <c r="J150" s="24"/>
      <c r="K150" s="24"/>
      <c r="L150" s="24"/>
    </row>
    <row r="151" spans="1:12" hidden="1">
      <c r="B151" s="24"/>
      <c r="C151" s="24"/>
      <c r="D151" s="24"/>
      <c r="E151" s="24"/>
      <c r="F151" s="24"/>
      <c r="G151" s="24"/>
      <c r="H151" s="24"/>
      <c r="I151" s="24"/>
      <c r="J151" s="24"/>
      <c r="K151" s="24"/>
      <c r="L151" s="24"/>
    </row>
    <row r="152" spans="1:12" hidden="1">
      <c r="B152" s="24"/>
      <c r="C152" s="24"/>
      <c r="D152" s="24"/>
      <c r="E152" s="24"/>
      <c r="F152" s="24"/>
      <c r="G152" s="24"/>
      <c r="H152" s="24"/>
      <c r="I152" s="24"/>
      <c r="J152" s="24"/>
      <c r="K152" s="24"/>
      <c r="L152" s="24"/>
    </row>
    <row r="153" spans="1:12" hidden="1">
      <c r="A153" s="41"/>
      <c r="B153" s="17"/>
      <c r="C153" s="17"/>
      <c r="D153" s="17"/>
      <c r="E153" s="17"/>
      <c r="F153" s="17"/>
      <c r="G153" s="17"/>
      <c r="H153" s="17"/>
      <c r="I153" s="17"/>
      <c r="J153" s="17"/>
      <c r="K153" s="17"/>
      <c r="L153" s="17"/>
    </row>
    <row r="154" spans="1:12" s="180" customFormat="1" hidden="1">
      <c r="A154" s="179"/>
    </row>
    <row r="155" spans="1:12" hidden="1"/>
    <row r="156" spans="1:12" hidden="1"/>
    <row r="157" spans="1:12" hidden="1"/>
  </sheetData>
  <sheetProtection password="C9D2" sheet="1" objects="1" scenarios="1"/>
  <mergeCells count="1">
    <mergeCell ref="B71:L71"/>
  </mergeCells>
  <phoneticPr fontId="15" type="noConversion"/>
  <printOptions horizontalCentered="1"/>
  <pageMargins left="0.19685039370078741" right="0.19685039370078741" top="0.47244094488188981" bottom="0.47244094488188981" header="0.51181102362204722" footer="0.31496062992125984"/>
  <pageSetup paperSize="9" scale="75" firstPageNumber="3" orientation="portrait" useFirstPageNumber="1" horizontalDpi="4294967292" r:id="rId1"/>
  <headerFooter alignWithMargins="0">
    <oddFooter>&amp;L&amp;8Appendix 2&amp;R&amp;8&amp;P</oddFooter>
  </headerFooter>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M74"/>
  <sheetViews>
    <sheetView zoomScale="88" workbookViewId="0"/>
  </sheetViews>
  <sheetFormatPr defaultColWidth="0" defaultRowHeight="12.75" zeroHeight="1"/>
  <cols>
    <col min="1" max="1" width="3.28515625" style="85" customWidth="1"/>
    <col min="2" max="4" width="9.140625" style="25" customWidth="1"/>
    <col min="5" max="5" width="25.28515625" style="25" customWidth="1"/>
    <col min="6" max="6" width="11.5703125" style="25" customWidth="1"/>
    <col min="7" max="7" width="5.7109375" style="25" customWidth="1"/>
    <col min="8" max="8" width="8.85546875" style="25" customWidth="1"/>
    <col min="9" max="9" width="8.5703125" style="25" customWidth="1"/>
    <col min="10" max="10" width="9.140625" style="25" customWidth="1"/>
    <col min="11" max="11" width="8.42578125" style="25" customWidth="1"/>
    <col min="12" max="12" width="12.28515625" style="25" customWidth="1"/>
    <col min="13" max="13" width="1.42578125" style="17" customWidth="1"/>
    <col min="14" max="16384" width="9.140625" style="25" hidden="1"/>
  </cols>
  <sheetData>
    <row r="1" spans="1:12">
      <c r="A1" s="41"/>
      <c r="B1" s="17"/>
      <c r="C1" s="17"/>
      <c r="D1" s="17"/>
      <c r="E1" s="17"/>
      <c r="F1" s="196"/>
      <c r="G1" s="196"/>
      <c r="H1" s="196"/>
      <c r="I1" s="196"/>
      <c r="J1" s="196"/>
      <c r="K1" s="196"/>
      <c r="L1" s="196"/>
    </row>
    <row r="2" spans="1:12" ht="16.5" thickBot="1">
      <c r="A2" s="41"/>
      <c r="B2" s="96" t="s">
        <v>62</v>
      </c>
      <c r="C2" s="22"/>
      <c r="D2" s="22"/>
      <c r="E2" s="22"/>
      <c r="F2" s="233"/>
      <c r="G2" s="233"/>
      <c r="H2" s="233"/>
      <c r="I2" s="233"/>
      <c r="J2" s="233"/>
      <c r="K2" s="233"/>
      <c r="L2" s="279" t="str">
        <f>IF('Cover Sheet'!$F$9=0,"AFR 3","IFR 3")</f>
        <v>AFR 3</v>
      </c>
    </row>
    <row r="3" spans="1:12">
      <c r="A3" s="41"/>
      <c r="B3" s="17"/>
      <c r="C3" s="17"/>
      <c r="D3" s="17"/>
      <c r="E3" s="17"/>
      <c r="F3" s="196"/>
      <c r="G3" s="196"/>
      <c r="H3" s="196"/>
      <c r="I3" s="196"/>
      <c r="J3" s="196"/>
      <c r="K3" s="196"/>
      <c r="L3" s="196"/>
    </row>
    <row r="4" spans="1:12">
      <c r="A4" s="41"/>
      <c r="B4" s="17"/>
      <c r="C4" s="17"/>
      <c r="D4" s="17"/>
      <c r="E4" s="17"/>
      <c r="F4" s="196"/>
      <c r="G4" s="196"/>
      <c r="H4" s="196"/>
      <c r="I4" s="196"/>
      <c r="J4" s="196"/>
      <c r="K4" s="196"/>
      <c r="L4" s="9" t="str">
        <f>IF('Cover Sheet'!D30="","",'Cover Sheet'!D30)</f>
        <v/>
      </c>
    </row>
    <row r="5" spans="1:12">
      <c r="A5" s="41"/>
      <c r="B5" s="17"/>
      <c r="C5" s="17"/>
      <c r="D5" s="17"/>
      <c r="E5" s="17"/>
      <c r="F5" s="196"/>
      <c r="G5" s="196"/>
      <c r="H5" s="196"/>
      <c r="I5" s="196"/>
      <c r="J5" s="196"/>
      <c r="K5" s="234"/>
      <c r="L5" s="197"/>
    </row>
    <row r="6" spans="1:12">
      <c r="A6" s="41">
        <v>1</v>
      </c>
      <c r="B6" s="31" t="s">
        <v>300</v>
      </c>
      <c r="C6" s="29"/>
      <c r="D6" s="29"/>
      <c r="E6" s="29"/>
      <c r="F6" s="201"/>
      <c r="G6" s="201"/>
      <c r="H6" s="201"/>
      <c r="I6" s="201"/>
      <c r="J6" s="201"/>
      <c r="K6" s="201"/>
      <c r="L6" s="141">
        <f>'Sheet 2'!L58</f>
        <v>0</v>
      </c>
    </row>
    <row r="7" spans="1:12">
      <c r="A7" s="41"/>
      <c r="B7" s="7"/>
      <c r="C7" s="7"/>
      <c r="D7" s="7"/>
      <c r="E7" s="7"/>
      <c r="F7" s="197"/>
      <c r="G7" s="197"/>
      <c r="H7" s="197"/>
      <c r="I7" s="197"/>
      <c r="J7" s="197"/>
      <c r="K7" s="197"/>
      <c r="L7" s="197"/>
    </row>
    <row r="8" spans="1:12">
      <c r="A8" s="41"/>
      <c r="B8" s="7"/>
      <c r="C8" s="7"/>
      <c r="D8" s="7"/>
      <c r="E8" s="7"/>
      <c r="F8" s="197"/>
      <c r="G8" s="197"/>
      <c r="H8" s="197"/>
      <c r="I8" s="197"/>
      <c r="J8" s="197"/>
      <c r="K8" s="197"/>
      <c r="L8" s="197"/>
    </row>
    <row r="9" spans="1:12">
      <c r="A9" s="41">
        <v>2</v>
      </c>
      <c r="B9" s="34" t="s">
        <v>63</v>
      </c>
      <c r="C9" s="7"/>
      <c r="D9" s="7"/>
      <c r="E9" s="7"/>
      <c r="F9" s="9" t="str">
        <f>IF('Cover Sheet'!D30="","",'Cover Sheet'!D30)</f>
        <v/>
      </c>
      <c r="G9" s="197"/>
      <c r="H9" s="197"/>
      <c r="I9" s="197"/>
      <c r="J9" s="197"/>
      <c r="K9" s="197"/>
      <c r="L9" s="197"/>
    </row>
    <row r="10" spans="1:12">
      <c r="A10" s="41"/>
      <c r="B10" s="99" t="s">
        <v>64</v>
      </c>
      <c r="C10" s="27"/>
      <c r="D10" s="27"/>
      <c r="E10" s="28"/>
      <c r="F10" s="235"/>
      <c r="G10" s="197"/>
      <c r="H10" s="197"/>
      <c r="I10" s="197"/>
      <c r="J10" s="197"/>
      <c r="K10" s="197"/>
      <c r="L10" s="197"/>
    </row>
    <row r="11" spans="1:12">
      <c r="A11" s="41"/>
      <c r="B11" s="88" t="s">
        <v>65</v>
      </c>
      <c r="C11" s="7"/>
      <c r="D11" s="7"/>
      <c r="E11" s="33"/>
      <c r="F11" s="141">
        <f>'Sheet 2'!H8</f>
        <v>0</v>
      </c>
      <c r="G11" s="197"/>
      <c r="H11" s="197"/>
      <c r="I11" s="197"/>
      <c r="J11" s="197"/>
      <c r="K11" s="197"/>
      <c r="L11" s="197"/>
    </row>
    <row r="12" spans="1:12">
      <c r="A12" s="41"/>
      <c r="B12" s="88" t="s">
        <v>66</v>
      </c>
      <c r="C12" s="7"/>
      <c r="D12" s="7"/>
      <c r="E12" s="33"/>
      <c r="F12" s="143"/>
      <c r="G12" s="197"/>
      <c r="H12" s="197"/>
      <c r="I12" s="197"/>
      <c r="J12" s="197"/>
      <c r="K12" s="197"/>
      <c r="L12" s="197"/>
    </row>
    <row r="13" spans="1:12">
      <c r="A13" s="41"/>
      <c r="B13" s="88" t="s">
        <v>67</v>
      </c>
      <c r="C13" s="7"/>
      <c r="D13" s="7"/>
      <c r="E13" s="33"/>
      <c r="F13" s="141">
        <f>'Sheet 2'!F21</f>
        <v>0</v>
      </c>
      <c r="G13" s="197"/>
      <c r="H13" s="197"/>
      <c r="I13" s="197"/>
      <c r="J13" s="197"/>
      <c r="K13" s="197"/>
      <c r="L13" s="197"/>
    </row>
    <row r="14" spans="1:12">
      <c r="A14" s="41"/>
      <c r="B14" s="88" t="s">
        <v>178</v>
      </c>
      <c r="C14" s="7"/>
      <c r="D14" s="7"/>
      <c r="E14" s="33"/>
      <c r="F14" s="261">
        <f>IF('Sheet 2'!F24="",0,IF('Sheet 2'!F24&gt;('Sheet 2'!L58/10),('Sheet 2'!F24-'Sheet 2'!L58/10),0))</f>
        <v>0</v>
      </c>
      <c r="G14" s="197"/>
      <c r="H14" s="197"/>
      <c r="I14" s="197"/>
      <c r="J14" s="197"/>
      <c r="K14" s="197"/>
      <c r="L14" s="197"/>
    </row>
    <row r="15" spans="1:12">
      <c r="A15" s="41"/>
      <c r="B15" s="88" t="s">
        <v>179</v>
      </c>
      <c r="C15" s="7"/>
      <c r="D15" s="7"/>
      <c r="E15" s="33"/>
      <c r="F15" s="141">
        <f>'Sheet 2'!F22</f>
        <v>0</v>
      </c>
      <c r="G15" s="197"/>
      <c r="H15" s="197"/>
      <c r="I15" s="197"/>
      <c r="J15" s="197"/>
      <c r="K15" s="197"/>
      <c r="L15" s="197"/>
    </row>
    <row r="16" spans="1:12">
      <c r="A16" s="41"/>
      <c r="B16" s="88" t="s">
        <v>197</v>
      </c>
      <c r="C16" s="7"/>
      <c r="D16" s="7"/>
      <c r="E16" s="33"/>
      <c r="F16" s="198"/>
      <c r="G16" s="197"/>
      <c r="H16" s="197"/>
      <c r="I16" s="197"/>
      <c r="J16" s="197"/>
      <c r="K16" s="197"/>
      <c r="L16" s="197"/>
    </row>
    <row r="17" spans="1:12">
      <c r="A17" s="41"/>
      <c r="B17" s="88"/>
      <c r="C17" s="7"/>
      <c r="D17" s="7"/>
      <c r="E17" s="33"/>
      <c r="F17" s="142"/>
      <c r="G17" s="197"/>
      <c r="H17" s="197"/>
      <c r="I17" s="197"/>
      <c r="J17" s="197"/>
      <c r="K17" s="197"/>
      <c r="L17" s="197"/>
    </row>
    <row r="18" spans="1:12">
      <c r="A18" s="41"/>
      <c r="B18" s="100" t="s">
        <v>68</v>
      </c>
      <c r="C18" s="7"/>
      <c r="D18" s="7"/>
      <c r="E18" s="33"/>
      <c r="F18" s="142"/>
      <c r="G18" s="197"/>
      <c r="H18" s="197"/>
      <c r="I18" s="197"/>
      <c r="J18" s="197"/>
      <c r="K18" s="197"/>
      <c r="L18" s="197"/>
    </row>
    <row r="19" spans="1:12">
      <c r="A19" s="41"/>
      <c r="B19" s="88" t="s">
        <v>182</v>
      </c>
      <c r="C19" s="7"/>
      <c r="D19" s="7"/>
      <c r="E19" s="33"/>
      <c r="F19" s="141" t="str">
        <f>IF('Sheet 2'!G48="","",IF('Sheet 2'!G48="-","-",IF('Sheet 2'!G48=0,"-",IF('Sheet 2'!G48="Nil","-",IF('Sheet 2'!L58-'Sheet 2'!H8=0,"0",IF('Sheet 2'!L58-'Sheet 2'!H8&lt;0,"0",IF('Sheet 2'!G48&gt;('Sheet 2'!L58-'Sheet 2'!H8)*4,('Sheet 2'!L58-'Sheet 2'!H8)*4,'Sheet 2'!G48)))))))</f>
        <v/>
      </c>
      <c r="G19" s="197"/>
      <c r="H19" s="197"/>
      <c r="I19" s="197"/>
      <c r="J19" s="197"/>
      <c r="K19" s="197"/>
      <c r="L19" s="197"/>
    </row>
    <row r="20" spans="1:12">
      <c r="A20" s="41"/>
      <c r="B20" s="87" t="s">
        <v>198</v>
      </c>
      <c r="C20" s="29"/>
      <c r="D20" s="29"/>
      <c r="E20" s="30"/>
      <c r="F20" s="143"/>
      <c r="G20" s="201"/>
      <c r="H20" s="200" t="s">
        <v>69</v>
      </c>
      <c r="I20" s="201"/>
      <c r="J20" s="201"/>
      <c r="K20" s="201"/>
      <c r="L20" s="141">
        <f>SUM(F19:F20)-SUM(F11:F16)</f>
        <v>0</v>
      </c>
    </row>
    <row r="21" spans="1:12">
      <c r="A21" s="41"/>
      <c r="B21" s="17"/>
      <c r="C21" s="7"/>
      <c r="D21" s="7"/>
      <c r="E21" s="7"/>
      <c r="F21" s="196"/>
      <c r="G21" s="197"/>
      <c r="H21" s="197"/>
      <c r="I21" s="197"/>
      <c r="J21" s="197"/>
      <c r="K21" s="197"/>
      <c r="L21" s="197"/>
    </row>
    <row r="22" spans="1:12">
      <c r="A22" s="41"/>
      <c r="B22" s="17"/>
      <c r="C22" s="7"/>
      <c r="D22" s="7"/>
      <c r="E22" s="7"/>
      <c r="F22" s="197"/>
      <c r="G22" s="197"/>
      <c r="H22" s="197"/>
      <c r="I22" s="197"/>
      <c r="J22" s="197"/>
      <c r="K22" s="197"/>
      <c r="L22" s="197"/>
    </row>
    <row r="23" spans="1:12">
      <c r="A23" s="41">
        <v>3</v>
      </c>
      <c r="B23" s="50" t="s">
        <v>301</v>
      </c>
      <c r="C23" s="50"/>
      <c r="D23" s="50"/>
      <c r="E23" s="50"/>
      <c r="F23" s="201"/>
      <c r="G23" s="201"/>
      <c r="H23" s="201"/>
      <c r="I23" s="201"/>
      <c r="J23" s="201"/>
      <c r="K23" s="201"/>
      <c r="L23" s="225">
        <f>L6+L20</f>
        <v>0</v>
      </c>
    </row>
    <row r="24" spans="1:12">
      <c r="A24" s="41"/>
      <c r="B24" s="7"/>
      <c r="C24" s="7"/>
      <c r="D24" s="7"/>
      <c r="E24" s="7"/>
      <c r="F24" s="197"/>
      <c r="G24" s="197"/>
      <c r="H24" s="197"/>
      <c r="I24" s="197"/>
      <c r="J24" s="197"/>
      <c r="K24" s="197"/>
      <c r="L24" s="197"/>
    </row>
    <row r="25" spans="1:12">
      <c r="A25" s="41"/>
      <c r="B25" s="7"/>
      <c r="C25" s="7"/>
      <c r="D25" s="7"/>
      <c r="E25" s="7"/>
      <c r="F25" s="197"/>
      <c r="G25" s="197"/>
      <c r="H25" s="197"/>
      <c r="I25" s="197"/>
      <c r="J25" s="197"/>
      <c r="K25" s="197"/>
      <c r="L25" s="197"/>
    </row>
    <row r="26" spans="1:12">
      <c r="A26" s="41">
        <v>4</v>
      </c>
      <c r="B26" s="34" t="s">
        <v>70</v>
      </c>
      <c r="C26" s="51"/>
      <c r="D26" s="51"/>
      <c r="E26" s="51"/>
      <c r="F26" s="197"/>
      <c r="G26" s="197"/>
      <c r="H26" s="197"/>
      <c r="I26" s="197"/>
      <c r="J26" s="197"/>
      <c r="K26" s="197"/>
      <c r="L26" s="197"/>
    </row>
    <row r="27" spans="1:12">
      <c r="A27" s="41"/>
      <c r="B27" s="99" t="s">
        <v>71</v>
      </c>
      <c r="C27" s="27"/>
      <c r="D27" s="27"/>
      <c r="E27" s="28"/>
      <c r="F27" s="235"/>
      <c r="G27" s="197"/>
      <c r="H27" s="197"/>
      <c r="I27" s="197"/>
      <c r="J27" s="197"/>
      <c r="K27" s="197"/>
      <c r="L27" s="197"/>
    </row>
    <row r="28" spans="1:12">
      <c r="A28" s="41"/>
      <c r="B28" s="88" t="s">
        <v>72</v>
      </c>
      <c r="C28" s="7"/>
      <c r="D28" s="7"/>
      <c r="E28" s="33"/>
      <c r="F28" s="141">
        <f>'Sheet 2'!H9-F12</f>
        <v>0</v>
      </c>
      <c r="G28" s="197"/>
      <c r="H28" s="197"/>
      <c r="I28" s="197"/>
      <c r="J28" s="197"/>
      <c r="K28" s="197"/>
      <c r="L28" s="197"/>
    </row>
    <row r="29" spans="1:12">
      <c r="A29" s="41"/>
      <c r="B29" s="88" t="s">
        <v>73</v>
      </c>
      <c r="C29" s="7"/>
      <c r="D29" s="7"/>
      <c r="E29" s="33"/>
      <c r="F29" s="141">
        <f>'DI - Fixed'!P99</f>
        <v>0</v>
      </c>
      <c r="G29" s="236" t="str">
        <f>IF('Sheet 2'!H10="","",IF('Sheet 2'!H10="-","",IF('Sheet 2'!H10="Nil","",IF('Sheet 2'!H10=0,"",IF(F29=0,"&lt;-- Pls work out the Calculation of Discounted Fixed Asset Investments in sheet 'DI-Fixed'","")))))</f>
        <v/>
      </c>
      <c r="H29" s="197"/>
      <c r="I29" s="197"/>
      <c r="J29" s="197"/>
      <c r="K29" s="197"/>
      <c r="L29" s="197"/>
    </row>
    <row r="30" spans="1:12">
      <c r="A30" s="41"/>
      <c r="B30" s="88" t="s">
        <v>171</v>
      </c>
      <c r="C30" s="7"/>
      <c r="D30" s="7"/>
      <c r="E30" s="33"/>
      <c r="F30" s="141">
        <f>'DI - Current'!P98</f>
        <v>0</v>
      </c>
      <c r="G30" s="236" t="str">
        <f>IF('Sheet 2'!H14="","",IF('Sheet 2'!H14="-","",IF('Sheet 2'!H14="Nil","",IF('Sheet 2'!H14=0,"",IF(F30=0,"&lt;-- Pls work out the Calculation of Discounted Current Asset Investments in sheet 'DI-Current'","")))))</f>
        <v/>
      </c>
      <c r="H30" s="197"/>
      <c r="I30" s="197"/>
      <c r="J30" s="197"/>
      <c r="K30" s="197"/>
      <c r="L30" s="197"/>
    </row>
    <row r="31" spans="1:12">
      <c r="A31" s="41"/>
      <c r="B31" s="88" t="s">
        <v>172</v>
      </c>
      <c r="C31" s="7"/>
      <c r="D31" s="7"/>
      <c r="E31" s="33"/>
      <c r="F31" s="141">
        <f>'Sheet 2'!F17</f>
        <v>0</v>
      </c>
      <c r="G31" s="197"/>
      <c r="H31" s="197"/>
      <c r="I31" s="197"/>
      <c r="J31" s="197"/>
      <c r="K31" s="197"/>
      <c r="L31" s="197"/>
    </row>
    <row r="32" spans="1:12">
      <c r="A32" s="41"/>
      <c r="B32" s="88" t="s">
        <v>173</v>
      </c>
      <c r="C32" s="7"/>
      <c r="D32" s="7"/>
      <c r="E32" s="33"/>
      <c r="F32" s="141">
        <f>'Sheet 2'!F23</f>
        <v>0</v>
      </c>
      <c r="G32" s="197"/>
      <c r="H32" s="197"/>
      <c r="I32" s="197"/>
      <c r="J32" s="197"/>
      <c r="K32" s="197"/>
      <c r="L32" s="197"/>
    </row>
    <row r="33" spans="1:12">
      <c r="A33" s="41"/>
      <c r="B33" s="88" t="s">
        <v>174</v>
      </c>
      <c r="C33" s="7"/>
      <c r="D33" s="7"/>
      <c r="E33" s="33"/>
      <c r="F33" s="141">
        <f>'Sheet 2'!G26</f>
        <v>0</v>
      </c>
      <c r="G33" s="197"/>
      <c r="H33" s="197"/>
      <c r="I33" s="197"/>
      <c r="J33" s="197"/>
      <c r="K33" s="197"/>
      <c r="L33" s="197"/>
    </row>
    <row r="34" spans="1:12">
      <c r="A34" s="41"/>
      <c r="B34" s="88" t="s">
        <v>175</v>
      </c>
      <c r="C34" s="7"/>
      <c r="D34" s="7"/>
      <c r="E34" s="33"/>
      <c r="F34" s="141">
        <f>'Sheet 2'!G28</f>
        <v>0</v>
      </c>
      <c r="G34" s="197"/>
      <c r="H34" s="197"/>
      <c r="I34" s="197"/>
      <c r="J34" s="197"/>
      <c r="K34" s="197"/>
      <c r="L34" s="197"/>
    </row>
    <row r="35" spans="1:12">
      <c r="A35" s="41"/>
      <c r="B35" s="88" t="s">
        <v>176</v>
      </c>
      <c r="C35" s="7"/>
      <c r="D35" s="7"/>
      <c r="E35" s="33"/>
      <c r="F35" s="141">
        <f>'Sheet 2'!H31</f>
        <v>0</v>
      </c>
      <c r="G35" s="197"/>
      <c r="H35" s="197"/>
      <c r="I35" s="197"/>
      <c r="J35" s="197"/>
      <c r="K35" s="197"/>
      <c r="L35" s="197"/>
    </row>
    <row r="36" spans="1:12">
      <c r="A36" s="41"/>
      <c r="B36" s="88" t="s">
        <v>148</v>
      </c>
      <c r="C36" s="7"/>
      <c r="D36" s="7"/>
      <c r="E36" s="33"/>
      <c r="F36" s="143"/>
      <c r="G36" s="197"/>
      <c r="H36" s="197"/>
      <c r="I36" s="197"/>
      <c r="J36" s="197"/>
      <c r="K36" s="197"/>
      <c r="L36" s="197"/>
    </row>
    <row r="37" spans="1:12">
      <c r="A37" s="41"/>
      <c r="B37" s="88" t="s">
        <v>252</v>
      </c>
      <c r="C37" s="7"/>
      <c r="D37" s="7"/>
      <c r="E37" s="33"/>
      <c r="F37" s="141">
        <f>F20</f>
        <v>0</v>
      </c>
      <c r="G37" s="197"/>
      <c r="H37" s="197"/>
      <c r="I37" s="197"/>
      <c r="J37" s="197"/>
      <c r="K37" s="197"/>
      <c r="L37" s="197"/>
    </row>
    <row r="38" spans="1:12">
      <c r="A38" s="41"/>
      <c r="B38" s="88" t="s">
        <v>253</v>
      </c>
      <c r="C38" s="7"/>
      <c r="D38" s="7"/>
      <c r="E38" s="33"/>
      <c r="F38" s="143"/>
      <c r="G38" s="197"/>
      <c r="H38" s="197"/>
      <c r="I38" s="197"/>
      <c r="J38" s="197"/>
      <c r="K38" s="197"/>
      <c r="L38" s="197"/>
    </row>
    <row r="39" spans="1:12">
      <c r="A39" s="41"/>
      <c r="B39" s="88"/>
      <c r="C39" s="7"/>
      <c r="D39" s="7"/>
      <c r="E39" s="33"/>
      <c r="F39" s="142"/>
      <c r="G39" s="197"/>
      <c r="H39" s="197"/>
      <c r="I39" s="197"/>
      <c r="J39" s="197"/>
      <c r="K39" s="197"/>
      <c r="L39" s="197"/>
    </row>
    <row r="40" spans="1:12">
      <c r="A40" s="41"/>
      <c r="B40" s="88"/>
      <c r="C40" s="7"/>
      <c r="D40" s="7"/>
      <c r="E40" s="33"/>
      <c r="F40" s="142"/>
      <c r="G40" s="197"/>
      <c r="H40" s="197"/>
      <c r="I40" s="197"/>
      <c r="J40" s="197"/>
      <c r="K40" s="197"/>
      <c r="L40" s="197"/>
    </row>
    <row r="41" spans="1:12">
      <c r="A41" s="41"/>
      <c r="B41" s="100" t="s">
        <v>68</v>
      </c>
      <c r="C41" s="7"/>
      <c r="D41" s="7"/>
      <c r="E41" s="33"/>
      <c r="F41" s="142"/>
      <c r="G41" s="197"/>
      <c r="H41" s="197"/>
      <c r="I41" s="197"/>
      <c r="J41" s="197"/>
      <c r="K41" s="197"/>
      <c r="L41" s="197"/>
    </row>
    <row r="42" spans="1:12">
      <c r="A42" s="41"/>
      <c r="B42" s="87" t="s">
        <v>254</v>
      </c>
      <c r="C42" s="29"/>
      <c r="D42" s="29"/>
      <c r="E42" s="30"/>
      <c r="F42" s="143"/>
      <c r="G42" s="201"/>
      <c r="H42" s="203" t="s">
        <v>74</v>
      </c>
      <c r="I42" s="201"/>
      <c r="J42" s="201"/>
      <c r="K42" s="201"/>
      <c r="L42" s="141">
        <f>F42-SUM(F28:F38)</f>
        <v>0</v>
      </c>
    </row>
    <row r="43" spans="1:12">
      <c r="A43" s="41"/>
      <c r="B43" s="17"/>
      <c r="C43" s="7"/>
      <c r="D43" s="7"/>
      <c r="E43" s="7"/>
      <c r="F43" s="196"/>
      <c r="G43" s="197"/>
      <c r="H43" s="197"/>
      <c r="I43" s="197"/>
      <c r="J43" s="197"/>
      <c r="K43" s="197"/>
      <c r="L43" s="197"/>
    </row>
    <row r="44" spans="1:12">
      <c r="A44" s="41"/>
      <c r="B44" s="17"/>
      <c r="C44" s="7"/>
      <c r="D44" s="7"/>
      <c r="E44" s="7"/>
      <c r="F44" s="197"/>
      <c r="G44" s="197"/>
      <c r="H44" s="197"/>
      <c r="I44" s="197"/>
      <c r="J44" s="197"/>
      <c r="K44" s="197"/>
      <c r="L44" s="197"/>
    </row>
    <row r="45" spans="1:12">
      <c r="A45" s="41">
        <v>5</v>
      </c>
      <c r="B45" s="50" t="s">
        <v>302</v>
      </c>
      <c r="C45" s="29"/>
      <c r="D45" s="29"/>
      <c r="E45" s="29"/>
      <c r="F45" s="201"/>
      <c r="G45" s="201"/>
      <c r="H45" s="201"/>
      <c r="I45" s="201"/>
      <c r="J45" s="201"/>
      <c r="K45" s="201"/>
      <c r="L45" s="225">
        <f>L23+L42</f>
        <v>0</v>
      </c>
    </row>
    <row r="46" spans="1:12">
      <c r="A46" s="41"/>
      <c r="B46" s="7"/>
      <c r="C46" s="7"/>
      <c r="D46" s="7"/>
      <c r="E46" s="7"/>
      <c r="F46" s="7"/>
      <c r="G46" s="7"/>
      <c r="H46" s="7"/>
      <c r="I46" s="7"/>
      <c r="J46" s="7"/>
      <c r="K46" s="7"/>
      <c r="L46" s="7"/>
    </row>
    <row r="47" spans="1:12">
      <c r="A47" s="41"/>
      <c r="B47" s="7"/>
      <c r="C47" s="7"/>
      <c r="D47" s="7"/>
      <c r="E47" s="7"/>
      <c r="F47" s="7"/>
      <c r="G47" s="7"/>
      <c r="H47" s="7"/>
      <c r="I47" s="7"/>
      <c r="J47" s="7"/>
      <c r="K47" s="7"/>
      <c r="L47" s="7"/>
    </row>
    <row r="48" spans="1:12">
      <c r="A48" s="41"/>
      <c r="B48" s="34" t="s">
        <v>199</v>
      </c>
      <c r="C48" s="7"/>
      <c r="D48" s="7"/>
      <c r="E48" s="7"/>
      <c r="F48" s="7"/>
      <c r="G48" s="7"/>
      <c r="H48" s="7"/>
      <c r="I48" s="7"/>
      <c r="J48" s="7"/>
      <c r="K48" s="7"/>
      <c r="L48" s="7"/>
    </row>
    <row r="49" spans="1:12">
      <c r="A49" s="41"/>
      <c r="B49" s="101"/>
      <c r="C49" s="94"/>
      <c r="D49" s="94"/>
      <c r="E49" s="94"/>
      <c r="F49" s="94"/>
      <c r="G49" s="94"/>
      <c r="H49" s="94"/>
      <c r="I49" s="94"/>
      <c r="J49" s="94"/>
      <c r="K49" s="94"/>
      <c r="L49" s="95"/>
    </row>
    <row r="50" spans="1:12">
      <c r="A50" s="41"/>
      <c r="B50" s="93"/>
      <c r="C50" s="94"/>
      <c r="D50" s="94"/>
      <c r="E50" s="94"/>
      <c r="F50" s="94"/>
      <c r="G50" s="94"/>
      <c r="H50" s="94"/>
      <c r="I50" s="94"/>
      <c r="J50" s="94"/>
      <c r="K50" s="94"/>
      <c r="L50" s="95"/>
    </row>
    <row r="51" spans="1:12">
      <c r="A51" s="41"/>
      <c r="B51" s="93"/>
      <c r="C51" s="94"/>
      <c r="D51" s="94"/>
      <c r="E51" s="94"/>
      <c r="F51" s="94"/>
      <c r="G51" s="94"/>
      <c r="H51" s="94"/>
      <c r="I51" s="94"/>
      <c r="J51" s="94"/>
      <c r="K51" s="94"/>
      <c r="L51" s="95"/>
    </row>
    <row r="52" spans="1:12">
      <c r="A52" s="41"/>
      <c r="B52" s="93"/>
      <c r="C52" s="94"/>
      <c r="D52" s="94"/>
      <c r="E52" s="94"/>
      <c r="F52" s="94"/>
      <c r="G52" s="94"/>
      <c r="H52" s="94"/>
      <c r="I52" s="94"/>
      <c r="J52" s="94"/>
      <c r="K52" s="94"/>
      <c r="L52" s="95"/>
    </row>
    <row r="53" spans="1:12">
      <c r="A53" s="41"/>
      <c r="B53" s="90"/>
      <c r="C53" s="91"/>
      <c r="D53" s="91"/>
      <c r="E53" s="91"/>
      <c r="F53" s="91"/>
      <c r="G53" s="91"/>
      <c r="H53" s="91"/>
      <c r="I53" s="91"/>
      <c r="J53" s="91"/>
      <c r="K53" s="91"/>
      <c r="L53" s="92"/>
    </row>
    <row r="54" spans="1:12">
      <c r="A54" s="41"/>
      <c r="B54" s="183" t="s">
        <v>200</v>
      </c>
      <c r="C54" s="7"/>
      <c r="D54" s="184" t="str">
        <f>IF(F19="","",IF('Sheet 2'!G48&lt;4*('Sheet 2'!L58-'Sheet 2'!H8),"   N/A",IF('Sheet 2'!G48=4*('Sheet 2'!L58-'Sheet 2'!H8),"   N/A","   Check Subordinated Loan")))</f>
        <v/>
      </c>
      <c r="E54" s="7"/>
      <c r="F54" s="7"/>
      <c r="G54" s="7"/>
      <c r="H54" s="7"/>
      <c r="I54" s="7"/>
      <c r="J54" s="7"/>
      <c r="K54" s="7"/>
      <c r="L54" s="7"/>
    </row>
    <row r="55" spans="1:12">
      <c r="A55" s="41"/>
      <c r="B55" s="7"/>
      <c r="C55" s="7"/>
      <c r="D55" s="7"/>
      <c r="E55" s="7"/>
      <c r="F55" s="7"/>
      <c r="G55" s="7"/>
      <c r="H55" s="7"/>
      <c r="I55" s="7"/>
      <c r="J55" s="7"/>
      <c r="K55" s="7"/>
      <c r="L55" s="7"/>
    </row>
    <row r="56" spans="1:12">
      <c r="A56" s="41"/>
      <c r="B56" s="7"/>
      <c r="C56" s="7"/>
      <c r="D56" s="7"/>
      <c r="E56" s="7"/>
      <c r="F56" s="7"/>
      <c r="G56" s="7"/>
      <c r="H56" s="7"/>
      <c r="I56" s="7"/>
      <c r="J56" s="7"/>
      <c r="K56" s="7"/>
      <c r="L56" s="7"/>
    </row>
    <row r="57" spans="1:12" hidden="1">
      <c r="A57" s="41"/>
      <c r="B57" s="7"/>
      <c r="C57" s="7"/>
      <c r="D57" s="7"/>
      <c r="E57" s="7"/>
      <c r="F57" s="7"/>
      <c r="G57" s="7"/>
      <c r="H57" s="7"/>
      <c r="I57" s="7"/>
      <c r="J57" s="7"/>
      <c r="K57" s="7"/>
      <c r="L57" s="7"/>
    </row>
    <row r="58" spans="1:12" hidden="1">
      <c r="A58" s="41"/>
      <c r="B58" s="7"/>
      <c r="C58" s="7"/>
      <c r="D58" s="7"/>
      <c r="E58" s="7"/>
      <c r="F58" s="7"/>
      <c r="G58" s="7"/>
      <c r="H58" s="7"/>
      <c r="I58" s="7"/>
      <c r="J58" s="7"/>
      <c r="K58" s="7"/>
      <c r="L58" s="7"/>
    </row>
    <row r="59" spans="1:12" hidden="1">
      <c r="A59" s="41"/>
      <c r="B59" s="7"/>
      <c r="C59" s="7"/>
      <c r="D59" s="7"/>
      <c r="E59" s="7"/>
      <c r="F59" s="7"/>
      <c r="G59" s="7"/>
      <c r="H59" s="7"/>
      <c r="I59" s="7"/>
      <c r="J59" s="7"/>
      <c r="K59" s="7"/>
      <c r="L59" s="7"/>
    </row>
    <row r="60" spans="1:12" hidden="1">
      <c r="A60" s="41"/>
      <c r="B60" s="17"/>
      <c r="C60" s="17"/>
      <c r="D60" s="17"/>
      <c r="E60" s="17"/>
      <c r="F60" s="17"/>
      <c r="G60" s="17"/>
      <c r="H60" s="17"/>
      <c r="I60" s="17"/>
      <c r="J60" s="17"/>
      <c r="K60" s="17"/>
      <c r="L60" s="17"/>
    </row>
    <row r="61" spans="1:12" hidden="1">
      <c r="A61" s="41"/>
      <c r="B61" s="17"/>
      <c r="C61" s="17"/>
      <c r="D61" s="17"/>
      <c r="E61" s="17"/>
      <c r="F61" s="17"/>
      <c r="G61" s="17"/>
      <c r="H61" s="17"/>
      <c r="I61" s="17"/>
      <c r="J61" s="17"/>
      <c r="K61" s="17"/>
      <c r="L61" s="17"/>
    </row>
    <row r="62" spans="1:12" hidden="1">
      <c r="A62" s="41"/>
      <c r="B62" s="17"/>
      <c r="C62" s="17"/>
      <c r="D62" s="17"/>
      <c r="E62" s="17"/>
      <c r="F62" s="17"/>
      <c r="G62" s="17"/>
      <c r="H62" s="17"/>
      <c r="I62" s="17"/>
      <c r="J62" s="17"/>
      <c r="K62" s="17"/>
      <c r="L62" s="17"/>
    </row>
    <row r="63" spans="1:12" hidden="1">
      <c r="A63" s="41"/>
      <c r="B63" s="17"/>
      <c r="C63" s="17"/>
      <c r="D63" s="17"/>
      <c r="E63" s="17"/>
      <c r="F63" s="17"/>
      <c r="G63" s="17"/>
      <c r="H63" s="17"/>
      <c r="I63" s="17"/>
      <c r="J63" s="17"/>
      <c r="K63" s="17"/>
      <c r="L63" s="17"/>
    </row>
    <row r="64" spans="1:12" hidden="1">
      <c r="A64" s="41"/>
      <c r="B64" s="17"/>
      <c r="C64" s="17"/>
      <c r="D64" s="17"/>
      <c r="E64" s="17"/>
      <c r="F64" s="17"/>
      <c r="G64" s="17"/>
      <c r="H64" s="17"/>
      <c r="I64" s="17"/>
      <c r="J64" s="17"/>
      <c r="K64" s="17"/>
      <c r="L64" s="17"/>
    </row>
    <row r="65" spans="1:12" hidden="1">
      <c r="A65" s="41"/>
      <c r="B65" s="17"/>
      <c r="C65" s="17"/>
      <c r="D65" s="17"/>
      <c r="E65" s="17"/>
      <c r="F65" s="17"/>
      <c r="G65" s="17"/>
      <c r="H65" s="17"/>
      <c r="I65" s="17"/>
      <c r="J65" s="17"/>
      <c r="K65" s="17"/>
      <c r="L65" s="17"/>
    </row>
    <row r="66" spans="1:12" hidden="1">
      <c r="A66" s="41"/>
      <c r="B66" s="7"/>
      <c r="C66" s="7"/>
      <c r="D66" s="7"/>
      <c r="E66" s="7"/>
      <c r="F66" s="7"/>
      <c r="G66" s="7"/>
      <c r="H66" s="7"/>
      <c r="I66" s="7"/>
      <c r="J66" s="7"/>
      <c r="K66" s="7"/>
      <c r="L66" s="7"/>
    </row>
    <row r="67" spans="1:12" hidden="1">
      <c r="A67" s="41"/>
      <c r="B67" s="7"/>
      <c r="C67" s="7"/>
      <c r="D67" s="7"/>
      <c r="E67" s="7"/>
      <c r="F67" s="7"/>
      <c r="G67" s="7"/>
      <c r="H67" s="7"/>
      <c r="I67" s="7"/>
      <c r="J67" s="7"/>
      <c r="K67" s="7"/>
      <c r="L67" s="7"/>
    </row>
    <row r="68" spans="1:12" hidden="1">
      <c r="A68" s="41"/>
      <c r="B68" s="7"/>
      <c r="C68" s="7"/>
      <c r="D68" s="7"/>
      <c r="E68" s="7"/>
      <c r="F68" s="7"/>
      <c r="G68" s="7"/>
      <c r="H68" s="7"/>
      <c r="I68" s="7"/>
      <c r="J68" s="7"/>
      <c r="K68" s="7"/>
      <c r="L68" s="7"/>
    </row>
    <row r="69" spans="1:12" hidden="1">
      <c r="A69" s="45"/>
      <c r="B69" s="42"/>
      <c r="C69" s="42"/>
      <c r="D69" s="42"/>
      <c r="E69" s="42"/>
      <c r="F69" s="42"/>
      <c r="G69" s="42"/>
      <c r="H69" s="42"/>
      <c r="I69" s="42"/>
      <c r="J69" s="42"/>
      <c r="K69" s="42"/>
      <c r="L69" s="42"/>
    </row>
    <row r="70" spans="1:12" hidden="1">
      <c r="B70" s="42"/>
      <c r="C70" s="42"/>
      <c r="D70" s="42"/>
      <c r="E70" s="42"/>
      <c r="F70" s="42"/>
      <c r="G70" s="42"/>
      <c r="H70" s="42"/>
      <c r="I70" s="42"/>
      <c r="J70" s="42"/>
      <c r="K70" s="42"/>
      <c r="L70" s="42"/>
    </row>
    <row r="71" spans="1:12" s="180" customFormat="1" hidden="1">
      <c r="A71" s="179"/>
    </row>
    <row r="72" spans="1:12" hidden="1"/>
    <row r="73" spans="1:12" hidden="1">
      <c r="A73" s="41"/>
      <c r="B73" s="17"/>
      <c r="C73" s="17"/>
      <c r="D73" s="17"/>
      <c r="E73" s="17"/>
      <c r="F73" s="17"/>
      <c r="G73" s="17"/>
      <c r="H73" s="17"/>
      <c r="I73" s="17"/>
      <c r="J73" s="17"/>
      <c r="K73" s="17"/>
      <c r="L73" s="17"/>
    </row>
    <row r="74" spans="1:12" hidden="1"/>
  </sheetData>
  <sheetProtection password="C9D2" sheet="1" objects="1" scenarios="1"/>
  <phoneticPr fontId="15" type="noConversion"/>
  <printOptions horizontalCentered="1"/>
  <pageMargins left="0.24" right="0.24" top="0.68" bottom="1" header="0.5" footer="0.4"/>
  <pageSetup paperSize="9" scale="83" firstPageNumber="4" orientation="portrait" useFirstPageNumber="1" horizontalDpi="4294967292" r:id="rId1"/>
  <headerFooter alignWithMargins="0">
    <oddFooter>&amp;L&amp;8Appendix 2&amp;R&amp;8&amp;P</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M71"/>
  <sheetViews>
    <sheetView topLeftCell="A16" zoomScale="92" workbookViewId="0">
      <selection activeCell="H49" sqref="H49"/>
    </sheetView>
  </sheetViews>
  <sheetFormatPr defaultColWidth="0" defaultRowHeight="12.75" zeroHeight="1"/>
  <cols>
    <col min="1" max="1" width="4.42578125" style="85" customWidth="1"/>
    <col min="2" max="4" width="9.140625" style="25" customWidth="1"/>
    <col min="5" max="5" width="10.140625" style="25" customWidth="1"/>
    <col min="6" max="6" width="13.85546875" style="25" customWidth="1"/>
    <col min="7" max="7" width="12.140625" style="102" customWidth="1"/>
    <col min="8" max="11" width="9.140625" style="25" customWidth="1"/>
    <col min="12" max="12" width="13.140625" style="102" customWidth="1"/>
    <col min="13" max="13" width="1.42578125" style="17" customWidth="1"/>
    <col min="14" max="16384" width="9.140625" style="25" hidden="1"/>
  </cols>
  <sheetData>
    <row r="1" spans="1:12">
      <c r="A1" s="41"/>
      <c r="B1" s="17"/>
      <c r="C1" s="17"/>
      <c r="D1" s="17"/>
      <c r="E1" s="17"/>
      <c r="F1" s="17"/>
      <c r="G1" s="53"/>
      <c r="H1" s="17"/>
      <c r="I1" s="17"/>
      <c r="J1" s="17"/>
      <c r="K1" s="17"/>
      <c r="L1" s="53"/>
    </row>
    <row r="2" spans="1:12" ht="16.5" thickBot="1">
      <c r="A2" s="41"/>
      <c r="B2" s="96" t="s">
        <v>185</v>
      </c>
      <c r="C2" s="22"/>
      <c r="D2" s="22"/>
      <c r="E2" s="22"/>
      <c r="F2" s="22"/>
      <c r="G2" s="103"/>
      <c r="H2" s="22"/>
      <c r="I2" s="22"/>
      <c r="J2" s="22"/>
      <c r="K2" s="22"/>
      <c r="L2" s="279" t="str">
        <f>IF('Cover Sheet'!$F$9=0,"AFR 4","IFR 4")</f>
        <v>AFR 4</v>
      </c>
    </row>
    <row r="3" spans="1:12">
      <c r="A3" s="41"/>
      <c r="B3" s="17"/>
      <c r="C3" s="17"/>
      <c r="D3" s="17"/>
      <c r="E3" s="17"/>
      <c r="F3" s="17"/>
      <c r="G3" s="53"/>
      <c r="H3" s="17"/>
      <c r="I3" s="17"/>
      <c r="J3" s="17"/>
      <c r="K3" s="17"/>
      <c r="L3" s="53"/>
    </row>
    <row r="4" spans="1:12">
      <c r="A4" s="41"/>
      <c r="B4" s="17"/>
      <c r="C4" s="17"/>
      <c r="D4" s="17"/>
      <c r="E4" s="17"/>
      <c r="F4" s="17"/>
      <c r="G4" s="53"/>
      <c r="H4" s="17"/>
      <c r="I4" s="17"/>
      <c r="J4" s="17"/>
      <c r="K4" s="17"/>
      <c r="L4" s="9" t="str">
        <f>IF('Cover Sheet'!D30="","",'Cover Sheet'!D30)</f>
        <v/>
      </c>
    </row>
    <row r="5" spans="1:12">
      <c r="A5" s="41"/>
      <c r="B5" s="17"/>
      <c r="C5" s="17"/>
      <c r="D5" s="17"/>
      <c r="E5" s="17"/>
      <c r="F5" s="17"/>
      <c r="G5" s="53"/>
      <c r="H5" s="17"/>
      <c r="I5" s="17"/>
      <c r="J5" s="17"/>
      <c r="K5" s="17"/>
      <c r="L5" s="9"/>
    </row>
    <row r="6" spans="1:12">
      <c r="A6" s="41"/>
      <c r="B6" s="17"/>
      <c r="C6" s="17"/>
      <c r="D6" s="17"/>
      <c r="E6" s="17"/>
      <c r="F6" s="17"/>
      <c r="G6" s="53"/>
      <c r="H6" s="196"/>
      <c r="I6" s="196"/>
      <c r="J6" s="196"/>
      <c r="K6" s="196"/>
      <c r="L6" s="55"/>
    </row>
    <row r="7" spans="1:12">
      <c r="A7" s="41">
        <v>1</v>
      </c>
      <c r="B7" s="50" t="s">
        <v>303</v>
      </c>
      <c r="C7" s="29"/>
      <c r="D7" s="29"/>
      <c r="E7" s="29"/>
      <c r="F7" s="29"/>
      <c r="G7" s="54"/>
      <c r="H7" s="201"/>
      <c r="I7" s="201"/>
      <c r="J7" s="201"/>
      <c r="K7" s="201"/>
      <c r="L7" s="237">
        <f>'Sheet 1'!K58</f>
        <v>0</v>
      </c>
    </row>
    <row r="8" spans="1:12">
      <c r="A8" s="41"/>
      <c r="B8" s="7"/>
      <c r="C8" s="7"/>
      <c r="D8" s="7"/>
      <c r="E8" s="7"/>
      <c r="F8" s="7"/>
      <c r="G8" s="55"/>
      <c r="H8" s="197"/>
      <c r="I8" s="197"/>
      <c r="J8" s="197"/>
      <c r="K8" s="197"/>
      <c r="L8" s="55"/>
    </row>
    <row r="9" spans="1:12">
      <c r="A9" s="41"/>
      <c r="B9" s="7"/>
      <c r="C9" s="7"/>
      <c r="D9" s="7"/>
      <c r="E9" s="7"/>
      <c r="F9" s="7"/>
      <c r="G9" s="9" t="str">
        <f>IF('Cover Sheet'!D30="","",'Cover Sheet'!D30)</f>
        <v/>
      </c>
      <c r="H9" s="197"/>
      <c r="I9" s="197"/>
      <c r="J9" s="197"/>
      <c r="K9" s="197"/>
      <c r="L9" s="55"/>
    </row>
    <row r="10" spans="1:12">
      <c r="A10" s="41">
        <v>2</v>
      </c>
      <c r="B10" s="99" t="s">
        <v>71</v>
      </c>
      <c r="C10" s="27"/>
      <c r="D10" s="27"/>
      <c r="E10" s="27"/>
      <c r="F10" s="40"/>
      <c r="G10" s="181"/>
      <c r="H10" s="197"/>
      <c r="I10" s="197"/>
      <c r="J10" s="197"/>
      <c r="K10" s="197"/>
      <c r="L10" s="55"/>
    </row>
    <row r="11" spans="1:12">
      <c r="A11" s="41"/>
      <c r="B11" s="88" t="s">
        <v>264</v>
      </c>
      <c r="C11" s="7"/>
      <c r="D11" s="7"/>
      <c r="E11" s="7"/>
      <c r="F11" s="56"/>
      <c r="G11" s="141">
        <f>'Sheet 1'!G41</f>
        <v>0</v>
      </c>
      <c r="H11" s="197"/>
      <c r="I11" s="197"/>
      <c r="J11" s="197"/>
      <c r="K11" s="197"/>
      <c r="L11" s="55"/>
    </row>
    <row r="12" spans="1:12">
      <c r="A12" s="41"/>
      <c r="B12" s="88" t="s">
        <v>275</v>
      </c>
      <c r="C12" s="7"/>
      <c r="D12" s="7"/>
      <c r="E12" s="7"/>
      <c r="F12" s="56"/>
      <c r="G12" s="143"/>
      <c r="H12" s="197"/>
      <c r="I12" s="197"/>
      <c r="J12" s="197"/>
      <c r="K12" s="197"/>
      <c r="L12" s="55"/>
    </row>
    <row r="13" spans="1:12">
      <c r="A13" s="41"/>
      <c r="B13" s="88" t="s">
        <v>76</v>
      </c>
      <c r="C13" s="7"/>
      <c r="D13" s="7"/>
      <c r="E13" s="7"/>
      <c r="F13" s="56"/>
      <c r="G13" s="143"/>
      <c r="H13" s="197"/>
      <c r="I13" s="197"/>
      <c r="J13" s="197"/>
      <c r="K13" s="197"/>
      <c r="L13" s="55"/>
    </row>
    <row r="14" spans="1:12">
      <c r="A14" s="41"/>
      <c r="B14" s="88" t="s">
        <v>201</v>
      </c>
      <c r="C14" s="7"/>
      <c r="D14" s="7"/>
      <c r="E14" s="7"/>
      <c r="F14" s="56"/>
      <c r="G14" s="141">
        <f>'Sheet 1'!G46</f>
        <v>0</v>
      </c>
      <c r="H14" s="196"/>
      <c r="I14" s="197"/>
      <c r="J14" s="197"/>
      <c r="K14" s="197"/>
      <c r="L14" s="55"/>
    </row>
    <row r="15" spans="1:12">
      <c r="A15" s="41"/>
      <c r="B15" s="87" t="s">
        <v>77</v>
      </c>
      <c r="C15" s="29"/>
      <c r="D15" s="29"/>
      <c r="E15" s="29"/>
      <c r="F15" s="57"/>
      <c r="G15" s="238">
        <f>'Sheet 1'!G51</f>
        <v>0</v>
      </c>
      <c r="H15" s="201"/>
      <c r="I15" s="201"/>
      <c r="J15" s="201"/>
      <c r="K15" s="201"/>
      <c r="L15" s="141">
        <f>SUM(G11:G15)</f>
        <v>0</v>
      </c>
    </row>
    <row r="16" spans="1:12">
      <c r="A16" s="41"/>
      <c r="B16" s="17"/>
      <c r="C16" s="7"/>
      <c r="D16" s="7"/>
      <c r="E16" s="7"/>
      <c r="F16" s="7"/>
      <c r="G16" s="55"/>
      <c r="H16" s="197"/>
      <c r="I16" s="197"/>
      <c r="J16" s="197"/>
      <c r="K16" s="197"/>
      <c r="L16" s="55"/>
    </row>
    <row r="17" spans="1:12">
      <c r="A17" s="41"/>
      <c r="B17" s="7"/>
      <c r="C17" s="7"/>
      <c r="D17" s="7"/>
      <c r="E17" s="7"/>
      <c r="F17" s="7"/>
      <c r="G17" s="55"/>
      <c r="H17" s="197"/>
      <c r="I17" s="197"/>
      <c r="J17" s="197"/>
      <c r="K17" s="197"/>
      <c r="L17" s="55"/>
    </row>
    <row r="18" spans="1:12">
      <c r="A18" s="41">
        <v>3</v>
      </c>
      <c r="B18" s="50" t="s">
        <v>78</v>
      </c>
      <c r="C18" s="29"/>
      <c r="D18" s="29"/>
      <c r="E18" s="29"/>
      <c r="F18" s="29"/>
      <c r="G18" s="54"/>
      <c r="H18" s="201"/>
      <c r="I18" s="201"/>
      <c r="J18" s="201"/>
      <c r="K18" s="201"/>
      <c r="L18" s="225">
        <f>L7-L15</f>
        <v>0</v>
      </c>
    </row>
    <row r="19" spans="1:12">
      <c r="A19" s="41"/>
      <c r="B19" s="7"/>
      <c r="C19" s="7"/>
      <c r="D19" s="7"/>
      <c r="E19" s="7"/>
      <c r="F19" s="7"/>
      <c r="G19" s="55"/>
      <c r="H19" s="197"/>
      <c r="I19" s="197"/>
      <c r="J19" s="197"/>
      <c r="K19" s="197"/>
      <c r="L19" s="55"/>
    </row>
    <row r="20" spans="1:12">
      <c r="A20" s="41"/>
      <c r="B20" s="7"/>
      <c r="C20" s="7"/>
      <c r="D20" s="7"/>
      <c r="E20" s="7"/>
      <c r="F20" s="7"/>
      <c r="G20" s="55"/>
      <c r="H20" s="197"/>
      <c r="I20" s="197"/>
      <c r="J20" s="197"/>
      <c r="K20" s="197"/>
      <c r="L20" s="55"/>
    </row>
    <row r="21" spans="1:12">
      <c r="A21" s="41">
        <v>4</v>
      </c>
      <c r="B21" s="29" t="s">
        <v>79</v>
      </c>
      <c r="C21" s="29"/>
      <c r="D21" s="29"/>
      <c r="E21" s="29"/>
      <c r="F21" s="29"/>
      <c r="G21" s="54"/>
      <c r="H21" s="201"/>
      <c r="I21" s="201"/>
      <c r="J21" s="201"/>
      <c r="K21" s="201"/>
      <c r="L21" s="141" t="str">
        <f>IF('Cover Sheet'!D27="","",IF('Cover Sheet'!D27=12,"N/A",(12/'Cover Sheet'!D27)*'Sheet 4'!L18))</f>
        <v/>
      </c>
    </row>
    <row r="22" spans="1:12">
      <c r="A22" s="41"/>
      <c r="B22" s="7"/>
      <c r="C22" s="7"/>
      <c r="D22" s="7"/>
      <c r="E22" s="7"/>
      <c r="F22" s="7"/>
      <c r="G22" s="55"/>
      <c r="H22" s="197"/>
      <c r="I22" s="197"/>
      <c r="J22" s="197"/>
      <c r="K22" s="197"/>
      <c r="L22" s="55"/>
    </row>
    <row r="23" spans="1:12">
      <c r="A23" s="41"/>
      <c r="B23" s="7"/>
      <c r="C23" s="7"/>
      <c r="D23" s="7"/>
      <c r="E23" s="7"/>
      <c r="F23" s="7"/>
      <c r="G23" s="55"/>
      <c r="H23" s="197"/>
      <c r="I23" s="197"/>
      <c r="J23" s="197"/>
      <c r="K23" s="197"/>
      <c r="L23" s="55"/>
    </row>
    <row r="24" spans="1:12">
      <c r="A24" s="41">
        <v>5</v>
      </c>
      <c r="B24" s="34" t="s">
        <v>80</v>
      </c>
      <c r="C24" s="7"/>
      <c r="D24" s="7"/>
      <c r="E24" s="7"/>
      <c r="F24" s="7"/>
      <c r="G24" s="55"/>
      <c r="H24" s="197"/>
      <c r="I24" s="197"/>
      <c r="J24" s="197"/>
      <c r="K24" s="197"/>
      <c r="L24" s="55"/>
    </row>
    <row r="25" spans="1:12">
      <c r="A25" s="41"/>
      <c r="B25" s="29" t="s">
        <v>81</v>
      </c>
      <c r="C25" s="29"/>
      <c r="D25" s="29"/>
      <c r="E25" s="29"/>
      <c r="F25" s="29"/>
      <c r="G25" s="54"/>
      <c r="H25" s="201"/>
      <c r="I25" s="201"/>
      <c r="J25" s="201"/>
      <c r="K25" s="201"/>
      <c r="L25" s="141" t="str">
        <f>+IF('Cover Sheet'!D27=0,"",IF('Cover Sheet'!D27&gt;0,('Sheet 4'!L18*25%*12/'Cover Sheet'!D27)))</f>
        <v/>
      </c>
    </row>
    <row r="26" spans="1:12">
      <c r="A26" s="41"/>
      <c r="B26" s="7"/>
      <c r="C26" s="7"/>
      <c r="D26" s="7"/>
      <c r="E26" s="7"/>
      <c r="F26" s="7"/>
      <c r="G26" s="55"/>
      <c r="H26" s="197"/>
      <c r="I26" s="197"/>
      <c r="J26" s="197"/>
      <c r="K26" s="197"/>
      <c r="L26" s="55"/>
    </row>
    <row r="27" spans="1:12">
      <c r="A27" s="41"/>
      <c r="B27" s="7"/>
      <c r="C27" s="7"/>
      <c r="D27" s="7"/>
      <c r="E27" s="7"/>
      <c r="F27" s="7"/>
      <c r="G27" s="55"/>
      <c r="H27" s="197"/>
      <c r="I27" s="197"/>
      <c r="J27" s="197"/>
      <c r="K27" s="197"/>
      <c r="L27" s="55"/>
    </row>
    <row r="28" spans="1:12">
      <c r="A28" s="41">
        <v>6</v>
      </c>
      <c r="B28" s="34" t="s">
        <v>82</v>
      </c>
      <c r="C28" s="7"/>
      <c r="D28" s="7"/>
      <c r="E28" s="7"/>
      <c r="F28" s="17"/>
      <c r="G28" s="9"/>
      <c r="H28" s="197"/>
      <c r="I28" s="197"/>
      <c r="J28" s="197"/>
      <c r="K28" s="197"/>
      <c r="L28" s="55"/>
    </row>
    <row r="29" spans="1:12">
      <c r="A29" s="41"/>
      <c r="B29" s="86" t="s">
        <v>83</v>
      </c>
      <c r="C29" s="27"/>
      <c r="D29" s="27"/>
      <c r="E29" s="27"/>
      <c r="F29" s="40"/>
      <c r="G29" s="239" t="str">
        <f>+L25</f>
        <v/>
      </c>
      <c r="H29" s="197"/>
      <c r="I29" s="197"/>
      <c r="J29" s="197"/>
      <c r="K29" s="197"/>
      <c r="L29" s="55"/>
    </row>
    <row r="30" spans="1:12">
      <c r="A30" s="41"/>
      <c r="B30" s="87" t="s">
        <v>84</v>
      </c>
      <c r="C30" s="29"/>
      <c r="D30" s="29"/>
      <c r="E30" s="29"/>
      <c r="F30" s="57"/>
      <c r="G30" s="238" t="str">
        <f>IF('Cover Sheet'!D30="","",IF('Cover Sheet'!D30="EUR",(5000/0.4293),(5000/0.4293)*'Cover Sheet'!D33))</f>
        <v/>
      </c>
      <c r="H30" s="201"/>
      <c r="I30" s="201"/>
      <c r="J30" s="201"/>
      <c r="K30" s="201"/>
      <c r="L30" s="141" t="str">
        <f>IF(G29&gt;G30,G29,G30)</f>
        <v/>
      </c>
    </row>
    <row r="31" spans="1:12">
      <c r="A31" s="41"/>
      <c r="B31" s="7"/>
      <c r="C31" s="7"/>
      <c r="D31" s="7"/>
      <c r="E31" s="7"/>
      <c r="F31" s="7"/>
      <c r="G31" s="55"/>
      <c r="H31" s="197"/>
      <c r="I31" s="197"/>
      <c r="J31" s="197"/>
      <c r="K31" s="197"/>
      <c r="L31" s="55"/>
    </row>
    <row r="32" spans="1:12">
      <c r="A32" s="41"/>
      <c r="B32" s="7"/>
      <c r="C32" s="7"/>
      <c r="D32" s="7"/>
      <c r="E32" s="7"/>
      <c r="F32" s="7"/>
      <c r="G32" s="55"/>
      <c r="H32" s="197"/>
      <c r="I32" s="197"/>
      <c r="J32" s="197"/>
      <c r="K32" s="197"/>
      <c r="L32" s="55"/>
    </row>
    <row r="33" spans="1:12">
      <c r="A33" s="41">
        <v>7</v>
      </c>
      <c r="B33" s="34" t="s">
        <v>186</v>
      </c>
      <c r="C33" s="7"/>
      <c r="D33" s="7"/>
      <c r="E33" s="7"/>
      <c r="F33" s="7"/>
      <c r="G33" s="55"/>
      <c r="H33" s="197"/>
      <c r="I33" s="197"/>
      <c r="J33" s="197"/>
      <c r="K33" s="197"/>
      <c r="L33" s="55"/>
    </row>
    <row r="34" spans="1:12">
      <c r="A34" s="41"/>
      <c r="B34" s="86" t="s">
        <v>304</v>
      </c>
      <c r="C34" s="27"/>
      <c r="D34" s="27"/>
      <c r="E34" s="27"/>
      <c r="F34" s="28"/>
      <c r="G34" s="141">
        <f>'Sheet 3'!L45</f>
        <v>0</v>
      </c>
      <c r="H34" s="197"/>
      <c r="I34" s="197"/>
      <c r="J34" s="197"/>
      <c r="K34" s="197"/>
      <c r="L34" s="53"/>
    </row>
    <row r="35" spans="1:12">
      <c r="A35" s="41"/>
      <c r="B35" s="88"/>
      <c r="C35" s="7"/>
      <c r="D35" s="7"/>
      <c r="E35" s="7"/>
      <c r="F35" s="33"/>
      <c r="G35" s="142"/>
      <c r="H35" s="197"/>
      <c r="I35" s="197"/>
      <c r="J35" s="197"/>
      <c r="K35" s="197"/>
      <c r="L35" s="53"/>
    </row>
    <row r="36" spans="1:12">
      <c r="A36" s="41"/>
      <c r="B36" s="88" t="s">
        <v>149</v>
      </c>
      <c r="C36" s="7"/>
      <c r="D36" s="7"/>
      <c r="E36" s="7"/>
      <c r="F36" s="33"/>
      <c r="G36" s="142"/>
      <c r="H36" s="197"/>
      <c r="I36" s="197"/>
      <c r="J36" s="197"/>
      <c r="K36" s="197"/>
      <c r="L36" s="55"/>
    </row>
    <row r="37" spans="1:12">
      <c r="A37" s="41"/>
      <c r="B37" s="88" t="s">
        <v>150</v>
      </c>
      <c r="C37" s="7"/>
      <c r="D37" s="7"/>
      <c r="E37" s="7"/>
      <c r="F37" s="33"/>
      <c r="G37" s="142"/>
      <c r="H37" s="196"/>
      <c r="I37" s="196"/>
      <c r="J37" s="196"/>
      <c r="K37" s="196"/>
      <c r="L37" s="196"/>
    </row>
    <row r="38" spans="1:12">
      <c r="A38" s="41"/>
      <c r="B38" s="88" t="s">
        <v>151</v>
      </c>
      <c r="C38" s="7"/>
      <c r="D38" s="7"/>
      <c r="E38" s="7"/>
      <c r="F38" s="33"/>
      <c r="G38" s="141" t="str">
        <f>L30</f>
        <v/>
      </c>
      <c r="H38" s="196"/>
      <c r="I38" s="196"/>
      <c r="J38" s="196"/>
      <c r="K38" s="196"/>
      <c r="L38" s="196"/>
    </row>
    <row r="39" spans="1:12">
      <c r="A39" s="41"/>
      <c r="B39" s="88"/>
      <c r="C39" s="7"/>
      <c r="D39" s="7"/>
      <c r="E39" s="7"/>
      <c r="F39" s="33"/>
      <c r="G39" s="142"/>
      <c r="H39" s="197"/>
      <c r="I39" s="197"/>
      <c r="J39" s="197"/>
      <c r="K39" s="197"/>
      <c r="L39" s="55"/>
    </row>
    <row r="40" spans="1:12">
      <c r="A40" s="41"/>
      <c r="B40" s="100" t="s">
        <v>180</v>
      </c>
      <c r="C40" s="7"/>
      <c r="D40" s="7"/>
      <c r="E40" s="7"/>
      <c r="F40" s="33"/>
      <c r="G40" s="142"/>
      <c r="H40" s="197"/>
      <c r="I40" s="197"/>
      <c r="J40" s="197"/>
      <c r="K40" s="197"/>
      <c r="L40" s="55"/>
    </row>
    <row r="41" spans="1:12">
      <c r="A41" s="41"/>
      <c r="B41" s="88"/>
      <c r="C41" s="7"/>
      <c r="D41" s="7"/>
      <c r="E41" s="7"/>
      <c r="F41" s="33"/>
      <c r="G41" s="142"/>
      <c r="H41" s="197"/>
      <c r="I41" s="197"/>
      <c r="J41" s="197"/>
      <c r="K41" s="197"/>
      <c r="L41" s="55"/>
    </row>
    <row r="42" spans="1:12">
      <c r="A42" s="41"/>
      <c r="B42" s="88" t="s">
        <v>152</v>
      </c>
      <c r="C42" s="7"/>
      <c r="D42" s="7"/>
      <c r="E42" s="7"/>
      <c r="F42" s="33"/>
      <c r="G42" s="142"/>
      <c r="H42" s="197"/>
      <c r="I42" s="197"/>
      <c r="J42" s="197"/>
      <c r="K42" s="197"/>
      <c r="L42" s="55"/>
    </row>
    <row r="43" spans="1:12">
      <c r="A43" s="41"/>
      <c r="B43" s="88" t="s">
        <v>153</v>
      </c>
      <c r="C43" s="7"/>
      <c r="D43" s="7"/>
      <c r="E43" s="7"/>
      <c r="F43" s="33"/>
      <c r="G43" s="142"/>
      <c r="H43" s="228"/>
      <c r="I43" s="228"/>
      <c r="J43" s="228"/>
      <c r="K43" s="228"/>
      <c r="L43" s="228"/>
    </row>
    <row r="44" spans="1:12">
      <c r="A44" s="41"/>
      <c r="B44" s="88" t="s">
        <v>154</v>
      </c>
      <c r="C44" s="7"/>
      <c r="D44" s="7"/>
      <c r="E44" s="7"/>
      <c r="F44" s="33"/>
      <c r="G44" s="280">
        <f>+IF('Cover Sheet'!C10='Cover Sheet'!F10,0,1)</f>
        <v>1</v>
      </c>
      <c r="H44" s="228"/>
      <c r="I44" s="228"/>
      <c r="J44" s="228"/>
      <c r="K44" s="228"/>
      <c r="L44" s="228"/>
    </row>
    <row r="45" spans="1:12">
      <c r="A45" s="41"/>
      <c r="B45" s="87" t="s">
        <v>155</v>
      </c>
      <c r="C45" s="29"/>
      <c r="D45" s="29"/>
      <c r="E45" s="29"/>
      <c r="F45" s="30"/>
      <c r="G45" s="143"/>
      <c r="H45" s="240" t="str">
        <f>IF(AND(G45="",G34="0"),"&lt;--Pls. input requested figure","")</f>
        <v/>
      </c>
      <c r="I45" s="201"/>
      <c r="J45" s="201"/>
      <c r="K45" s="201"/>
      <c r="L45" s="141" t="str">
        <f>IF(G34=0,"",IF(G38="",G34-G45,IF(G38&gt;G45,G34-G38,G34-G45)))</f>
        <v/>
      </c>
    </row>
    <row r="46" spans="1:12">
      <c r="A46" s="41"/>
      <c r="B46" s="7"/>
      <c r="C46" s="7"/>
      <c r="D46" s="7"/>
      <c r="E46" s="7"/>
      <c r="F46" s="7"/>
      <c r="G46" s="55"/>
      <c r="H46" s="197"/>
      <c r="I46" s="197"/>
      <c r="J46" s="197"/>
      <c r="K46" s="197"/>
      <c r="L46" s="55"/>
    </row>
    <row r="47" spans="1:12">
      <c r="A47" s="41"/>
      <c r="B47" s="7"/>
      <c r="C47" s="7"/>
      <c r="D47" s="7"/>
      <c r="E47" s="7"/>
      <c r="F47" s="7"/>
      <c r="G47" s="55"/>
      <c r="H47" s="197"/>
      <c r="I47" s="197"/>
      <c r="J47" s="197"/>
      <c r="K47" s="197"/>
      <c r="L47" s="55"/>
    </row>
    <row r="48" spans="1:12">
      <c r="A48" s="41">
        <v>8</v>
      </c>
      <c r="B48" s="50" t="s">
        <v>187</v>
      </c>
      <c r="C48" s="29"/>
      <c r="D48" s="29"/>
      <c r="E48" s="29"/>
      <c r="F48" s="29"/>
      <c r="G48" s="54"/>
      <c r="H48" s="201"/>
      <c r="I48" s="201"/>
      <c r="J48" s="201"/>
      <c r="K48" s="201"/>
      <c r="L48" s="141" t="str">
        <f>L45</f>
        <v/>
      </c>
    </row>
    <row r="49" spans="1:12">
      <c r="A49" s="41"/>
      <c r="B49" s="7"/>
      <c r="C49" s="7"/>
      <c r="D49" s="7"/>
      <c r="E49" s="7"/>
      <c r="F49" s="7"/>
      <c r="G49" s="55"/>
      <c r="H49" s="7"/>
      <c r="I49" s="7"/>
      <c r="J49" s="7"/>
      <c r="K49" s="7"/>
      <c r="L49" s="55"/>
    </row>
    <row r="50" spans="1:12">
      <c r="A50" s="41"/>
      <c r="B50" s="7"/>
      <c r="C50" s="7"/>
      <c r="D50" s="7"/>
      <c r="E50" s="7"/>
      <c r="F50" s="7"/>
      <c r="G50" s="55"/>
      <c r="H50" s="7"/>
      <c r="I50" s="7"/>
      <c r="J50" s="7"/>
      <c r="K50" s="7"/>
      <c r="L50" s="55"/>
    </row>
    <row r="51" spans="1:12">
      <c r="A51" s="41"/>
      <c r="B51" s="34" t="s">
        <v>75</v>
      </c>
      <c r="C51" s="7"/>
      <c r="D51" s="7"/>
      <c r="E51" s="7"/>
      <c r="F51" s="7"/>
      <c r="G51" s="55"/>
      <c r="H51" s="7"/>
      <c r="I51" s="7"/>
      <c r="J51" s="7"/>
      <c r="K51" s="7"/>
      <c r="L51" s="55"/>
    </row>
    <row r="52" spans="1:12">
      <c r="A52" s="41"/>
      <c r="B52" s="93"/>
      <c r="C52" s="94"/>
      <c r="D52" s="94"/>
      <c r="E52" s="94"/>
      <c r="F52" s="94"/>
      <c r="G52" s="106"/>
      <c r="H52" s="94"/>
      <c r="I52" s="94"/>
      <c r="J52" s="94"/>
      <c r="K52" s="94"/>
      <c r="L52" s="107"/>
    </row>
    <row r="53" spans="1:12">
      <c r="A53" s="41"/>
      <c r="B53" s="93"/>
      <c r="C53" s="94"/>
      <c r="D53" s="94"/>
      <c r="E53" s="94"/>
      <c r="F53" s="94"/>
      <c r="G53" s="106"/>
      <c r="H53" s="94"/>
      <c r="I53" s="94"/>
      <c r="J53" s="94"/>
      <c r="K53" s="94"/>
      <c r="L53" s="107"/>
    </row>
    <row r="54" spans="1:12">
      <c r="A54" s="41"/>
      <c r="B54" s="93"/>
      <c r="C54" s="94"/>
      <c r="D54" s="94"/>
      <c r="E54" s="94"/>
      <c r="F54" s="94"/>
      <c r="G54" s="106"/>
      <c r="H54" s="94"/>
      <c r="I54" s="94"/>
      <c r="J54" s="94"/>
      <c r="K54" s="94"/>
      <c r="L54" s="107"/>
    </row>
    <row r="55" spans="1:12">
      <c r="A55" s="41"/>
      <c r="B55" s="93"/>
      <c r="C55" s="94"/>
      <c r="D55" s="94"/>
      <c r="E55" s="94"/>
      <c r="F55" s="94"/>
      <c r="G55" s="106"/>
      <c r="H55" s="94"/>
      <c r="I55" s="94"/>
      <c r="J55" s="94"/>
      <c r="K55" s="94"/>
      <c r="L55" s="107"/>
    </row>
    <row r="56" spans="1:12">
      <c r="A56" s="41"/>
      <c r="B56" s="90"/>
      <c r="C56" s="91"/>
      <c r="D56" s="91"/>
      <c r="E56" s="91"/>
      <c r="F56" s="91"/>
      <c r="G56" s="104"/>
      <c r="H56" s="91"/>
      <c r="I56" s="91"/>
      <c r="J56" s="91"/>
      <c r="K56" s="91"/>
      <c r="L56" s="105"/>
    </row>
    <row r="57" spans="1:12">
      <c r="A57" s="41"/>
      <c r="B57" s="7"/>
      <c r="C57" s="7"/>
      <c r="D57" s="7"/>
      <c r="E57" s="7"/>
      <c r="F57" s="7"/>
      <c r="G57" s="55"/>
      <c r="H57" s="7"/>
      <c r="I57" s="7"/>
      <c r="J57" s="7"/>
      <c r="K57" s="7"/>
      <c r="L57" s="55"/>
    </row>
    <row r="58" spans="1:12">
      <c r="A58" s="41"/>
      <c r="B58" s="7"/>
      <c r="C58" s="7"/>
      <c r="D58" s="7"/>
      <c r="E58" s="7"/>
      <c r="F58" s="7"/>
      <c r="G58" s="55"/>
      <c r="H58" s="7"/>
      <c r="I58" s="7"/>
      <c r="J58" s="7"/>
      <c r="K58" s="7"/>
      <c r="L58" s="55"/>
    </row>
    <row r="59" spans="1:12">
      <c r="A59" s="41"/>
      <c r="B59" s="7"/>
      <c r="C59" s="7"/>
      <c r="D59" s="7"/>
      <c r="E59" s="7"/>
      <c r="F59" s="7"/>
      <c r="G59" s="55"/>
      <c r="H59" s="7"/>
      <c r="I59" s="7"/>
      <c r="J59" s="7"/>
      <c r="K59" s="7"/>
      <c r="L59" s="55"/>
    </row>
    <row r="60" spans="1:12" hidden="1">
      <c r="A60" s="41"/>
      <c r="B60" s="7"/>
      <c r="C60" s="7"/>
      <c r="D60" s="7"/>
      <c r="E60" s="7"/>
      <c r="F60" s="7"/>
      <c r="G60" s="55"/>
      <c r="H60" s="7"/>
      <c r="I60" s="7"/>
      <c r="J60" s="7"/>
      <c r="K60" s="7"/>
      <c r="L60" s="55"/>
    </row>
    <row r="61" spans="1:12" hidden="1">
      <c r="A61" s="41"/>
      <c r="B61" s="7"/>
      <c r="C61" s="7"/>
      <c r="D61" s="7"/>
      <c r="E61" s="7"/>
      <c r="F61" s="7"/>
      <c r="G61" s="55"/>
      <c r="H61" s="7"/>
      <c r="I61" s="7"/>
      <c r="J61" s="7"/>
      <c r="K61" s="7"/>
      <c r="L61" s="55"/>
    </row>
    <row r="62" spans="1:12" hidden="1">
      <c r="A62" s="41"/>
      <c r="B62" s="7"/>
      <c r="C62" s="7"/>
      <c r="D62" s="7"/>
      <c r="E62" s="7"/>
      <c r="F62" s="7"/>
      <c r="G62" s="55"/>
      <c r="H62" s="7"/>
      <c r="I62" s="7"/>
      <c r="J62" s="7"/>
      <c r="K62" s="7"/>
      <c r="L62" s="55"/>
    </row>
    <row r="63" spans="1:12" hidden="1">
      <c r="A63" s="41"/>
      <c r="B63" s="7"/>
      <c r="C63" s="7"/>
      <c r="D63" s="7"/>
      <c r="E63" s="7"/>
      <c r="F63" s="7"/>
      <c r="G63" s="55"/>
      <c r="H63" s="7"/>
      <c r="I63" s="7"/>
      <c r="J63" s="7"/>
      <c r="K63" s="7"/>
      <c r="L63" s="55"/>
    </row>
    <row r="64" spans="1:12" hidden="1">
      <c r="A64" s="41"/>
      <c r="B64" s="7"/>
      <c r="C64" s="7"/>
      <c r="D64" s="7"/>
      <c r="E64" s="7"/>
      <c r="F64" s="7"/>
      <c r="G64" s="55"/>
      <c r="H64" s="7"/>
      <c r="I64" s="7"/>
      <c r="J64" s="7"/>
      <c r="K64" s="7"/>
      <c r="L64" s="55"/>
    </row>
    <row r="65" spans="1:12" hidden="1">
      <c r="A65" s="41"/>
      <c r="B65" s="7"/>
      <c r="C65" s="7"/>
      <c r="D65" s="7"/>
      <c r="E65" s="7"/>
      <c r="F65" s="7"/>
      <c r="G65" s="55"/>
      <c r="H65" s="7"/>
      <c r="I65" s="7"/>
      <c r="J65" s="7"/>
      <c r="K65" s="7"/>
      <c r="L65" s="55"/>
    </row>
    <row r="66" spans="1:12" hidden="1">
      <c r="A66" s="41"/>
      <c r="B66" s="7"/>
      <c r="C66" s="7"/>
      <c r="D66" s="7"/>
      <c r="E66" s="7"/>
      <c r="F66" s="7"/>
      <c r="G66" s="55"/>
      <c r="H66" s="7"/>
      <c r="I66" s="7"/>
      <c r="J66" s="7"/>
      <c r="K66" s="7"/>
      <c r="L66" s="55"/>
    </row>
    <row r="67" spans="1:12" hidden="1">
      <c r="A67" s="41"/>
      <c r="B67" s="7"/>
      <c r="C67" s="7"/>
      <c r="D67" s="7"/>
      <c r="E67" s="7"/>
      <c r="F67" s="7"/>
      <c r="G67" s="55"/>
      <c r="H67" s="7"/>
      <c r="I67" s="7"/>
      <c r="J67" s="7"/>
      <c r="K67" s="7"/>
      <c r="L67" s="55"/>
    </row>
    <row r="68" spans="1:12" hidden="1">
      <c r="A68" s="41"/>
      <c r="B68" s="7"/>
      <c r="C68" s="7"/>
      <c r="D68" s="7"/>
      <c r="E68" s="7"/>
      <c r="F68" s="7"/>
      <c r="G68" s="55"/>
      <c r="H68" s="7"/>
      <c r="I68" s="7"/>
      <c r="J68" s="7"/>
      <c r="K68" s="7"/>
      <c r="L68" s="55"/>
    </row>
    <row r="69" spans="1:12" hidden="1">
      <c r="A69" s="41"/>
      <c r="B69" s="7"/>
      <c r="C69" s="7"/>
      <c r="D69" s="7"/>
      <c r="E69" s="7"/>
      <c r="F69" s="7"/>
      <c r="G69" s="55"/>
      <c r="H69" s="7"/>
      <c r="I69" s="7"/>
      <c r="J69" s="7"/>
      <c r="K69" s="7"/>
      <c r="L69" s="55"/>
    </row>
    <row r="70" spans="1:12" hidden="1">
      <c r="A70" s="41"/>
      <c r="B70" s="17"/>
      <c r="C70" s="17"/>
      <c r="D70" s="17"/>
      <c r="E70" s="17"/>
      <c r="F70" s="17"/>
      <c r="G70" s="53"/>
      <c r="H70" s="17"/>
      <c r="I70" s="17"/>
      <c r="J70" s="17"/>
      <c r="K70" s="17"/>
      <c r="L70" s="53"/>
    </row>
    <row r="71" spans="1:12" hidden="1"/>
  </sheetData>
  <sheetProtection password="C978" sheet="1" objects="1" scenarios="1"/>
  <phoneticPr fontId="15" type="noConversion"/>
  <conditionalFormatting sqref="G45">
    <cfRule type="expression" dxfId="1" priority="1" stopIfTrue="1">
      <formula>$G$44=0</formula>
    </cfRule>
  </conditionalFormatting>
  <printOptions horizontalCentered="1"/>
  <pageMargins left="0.24" right="0.24" top="0.74" bottom="1" header="0.5" footer="0.4"/>
  <pageSetup paperSize="9" scale="85" firstPageNumber="5" orientation="portrait" useFirstPageNumber="1" horizontalDpi="4294967292" r:id="rId1"/>
  <headerFooter alignWithMargins="0">
    <oddFooter>&amp;L&amp;8Appendix 2&amp;R&amp;8&amp;P</oddFooter>
  </headerFooter>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M65"/>
  <sheetViews>
    <sheetView zoomScale="92" workbookViewId="0">
      <selection activeCell="I20" sqref="I20"/>
    </sheetView>
  </sheetViews>
  <sheetFormatPr defaultColWidth="0" defaultRowHeight="12.75" zeroHeight="1"/>
  <cols>
    <col min="1" max="1" width="4.5703125" style="85" customWidth="1"/>
    <col min="2" max="5" width="9.140625" style="25" customWidth="1"/>
    <col min="6" max="6" width="11.85546875" style="25" customWidth="1"/>
    <col min="7" max="7" width="12" style="25" customWidth="1"/>
    <col min="8" max="11" width="9.140625" style="25" customWidth="1"/>
    <col min="12" max="12" width="13.85546875" style="25" customWidth="1"/>
    <col min="13" max="13" width="1.5703125" style="17" customWidth="1"/>
    <col min="14" max="16384" width="9.140625" style="25" hidden="1"/>
  </cols>
  <sheetData>
    <row r="1" spans="1:12">
      <c r="A1" s="41"/>
      <c r="B1" s="17"/>
      <c r="C1" s="17"/>
      <c r="D1" s="17"/>
      <c r="E1" s="17"/>
      <c r="F1" s="17"/>
      <c r="G1" s="17"/>
      <c r="H1" s="17"/>
      <c r="I1" s="17"/>
      <c r="J1" s="17"/>
      <c r="K1" s="17"/>
      <c r="L1" s="17"/>
    </row>
    <row r="2" spans="1:12" ht="16.5" thickBot="1">
      <c r="A2" s="41"/>
      <c r="B2" s="96" t="s">
        <v>188</v>
      </c>
      <c r="C2" s="22"/>
      <c r="D2" s="22"/>
      <c r="E2" s="22"/>
      <c r="F2" s="22"/>
      <c r="G2" s="22"/>
      <c r="H2" s="22"/>
      <c r="I2" s="22"/>
      <c r="J2" s="22"/>
      <c r="K2" s="22"/>
      <c r="L2" s="279" t="str">
        <f>IF('Cover Sheet'!$F$9=0,"AFR 5","IFR 5")</f>
        <v>AFR 5</v>
      </c>
    </row>
    <row r="3" spans="1:12">
      <c r="A3" s="41"/>
      <c r="B3" s="17"/>
      <c r="C3" s="17"/>
      <c r="D3" s="17"/>
      <c r="E3" s="17"/>
      <c r="F3" s="17"/>
      <c r="G3" s="17"/>
      <c r="H3" s="17"/>
      <c r="I3" s="17"/>
      <c r="J3" s="17"/>
      <c r="K3" s="17"/>
      <c r="L3" s="17"/>
    </row>
    <row r="4" spans="1:12">
      <c r="A4" s="41"/>
      <c r="B4" s="17"/>
      <c r="C4" s="17"/>
      <c r="D4" s="17"/>
      <c r="E4" s="17"/>
      <c r="F4" s="17"/>
      <c r="G4" s="17"/>
      <c r="H4" s="17"/>
      <c r="I4" s="17"/>
      <c r="J4" s="17"/>
      <c r="K4" s="17"/>
      <c r="L4" s="1" t="str">
        <f>IF('Cover Sheet'!D30="","",'Cover Sheet'!D30)</f>
        <v/>
      </c>
    </row>
    <row r="5" spans="1:12">
      <c r="A5" s="41"/>
      <c r="B5" s="7"/>
      <c r="C5" s="7"/>
      <c r="D5" s="7"/>
      <c r="E5" s="7"/>
      <c r="F5" s="7"/>
      <c r="G5" s="197"/>
      <c r="H5" s="197"/>
      <c r="I5" s="197"/>
      <c r="J5" s="197"/>
      <c r="K5" s="197"/>
      <c r="L5" s="197"/>
    </row>
    <row r="6" spans="1:12">
      <c r="A6" s="41">
        <v>1</v>
      </c>
      <c r="B6" s="89" t="s">
        <v>305</v>
      </c>
      <c r="C6" s="29"/>
      <c r="D6" s="29"/>
      <c r="E6" s="29"/>
      <c r="F6" s="29"/>
      <c r="G6" s="201"/>
      <c r="H6" s="201"/>
      <c r="I6" s="201"/>
      <c r="J6" s="201"/>
      <c r="K6" s="201"/>
      <c r="L6" s="225">
        <f>'Sheet 3'!L23</f>
        <v>0</v>
      </c>
    </row>
    <row r="7" spans="1:12">
      <c r="A7" s="41"/>
      <c r="B7" s="38"/>
      <c r="C7" s="7"/>
      <c r="D7" s="7"/>
      <c r="E7" s="7"/>
      <c r="F7" s="7"/>
      <c r="G7" s="197"/>
      <c r="H7" s="197"/>
      <c r="I7" s="197"/>
      <c r="J7" s="197"/>
      <c r="K7" s="197"/>
      <c r="L7" s="197"/>
    </row>
    <row r="8" spans="1:12">
      <c r="A8" s="41"/>
      <c r="B8" s="38"/>
      <c r="C8" s="7"/>
      <c r="D8" s="7"/>
      <c r="E8" s="7"/>
      <c r="F8" s="7"/>
      <c r="G8" s="197"/>
      <c r="H8" s="197"/>
      <c r="I8" s="197"/>
      <c r="J8" s="197"/>
      <c r="K8" s="197"/>
      <c r="L8" s="197"/>
    </row>
    <row r="9" spans="1:12">
      <c r="A9" s="41"/>
      <c r="B9" s="7"/>
      <c r="C9" s="7"/>
      <c r="D9" s="7"/>
      <c r="E9" s="7"/>
      <c r="F9" s="7"/>
      <c r="G9" s="197"/>
      <c r="H9" s="197"/>
      <c r="I9" s="197"/>
      <c r="J9" s="197"/>
      <c r="K9" s="197"/>
      <c r="L9" s="197"/>
    </row>
    <row r="10" spans="1:12">
      <c r="A10" s="41">
        <v>2</v>
      </c>
      <c r="B10" s="34" t="s">
        <v>85</v>
      </c>
      <c r="C10" s="7"/>
      <c r="D10" s="7"/>
      <c r="E10" s="7"/>
      <c r="F10" s="7"/>
      <c r="G10" s="9" t="str">
        <f>IF('Cover Sheet'!D30="","",'Cover Sheet'!D30)</f>
        <v/>
      </c>
      <c r="H10" s="197"/>
      <c r="I10" s="197"/>
      <c r="J10" s="197"/>
      <c r="K10" s="197"/>
      <c r="L10" s="197"/>
    </row>
    <row r="11" spans="1:12">
      <c r="A11" s="41"/>
      <c r="B11" s="86"/>
      <c r="C11" s="27"/>
      <c r="D11" s="27"/>
      <c r="E11" s="27"/>
      <c r="F11" s="28"/>
      <c r="G11" s="241"/>
      <c r="H11" s="197"/>
      <c r="I11" s="197"/>
      <c r="J11" s="197"/>
      <c r="K11" s="197"/>
      <c r="L11" s="197"/>
    </row>
    <row r="12" spans="1:12">
      <c r="A12" s="41"/>
      <c r="B12" s="88" t="s">
        <v>86</v>
      </c>
      <c r="C12" s="7" t="s">
        <v>236</v>
      </c>
      <c r="D12" s="7"/>
      <c r="E12" s="7"/>
      <c r="F12" s="56"/>
      <c r="G12" s="141" t="str">
        <f>IF('Cover Sheet'!D30="","",IF('Cover Sheet'!D30="EUR",(50000/0.4293),(50000/0.4293)*'Cover Sheet'!D33))</f>
        <v/>
      </c>
      <c r="H12" s="236" t="str">
        <f>IF('Cover Sheet'!D30="Lm","","")</f>
        <v/>
      </c>
      <c r="I12" s="197"/>
      <c r="J12" s="197"/>
      <c r="K12" s="197"/>
      <c r="L12" s="197"/>
    </row>
    <row r="13" spans="1:12">
      <c r="A13" s="41"/>
      <c r="B13" s="88" t="s">
        <v>87</v>
      </c>
      <c r="C13" s="7" t="s">
        <v>237</v>
      </c>
      <c r="D13" s="7"/>
      <c r="E13" s="7"/>
      <c r="F13" s="56"/>
      <c r="G13" s="141" t="str">
        <f>IF('Cover Sheet'!D30="","",IF('Cover Sheet'!D30="EUR",(50000/0.4293),(50000/0.4293)*'Cover Sheet'!D33))</f>
        <v/>
      </c>
      <c r="H13" s="197"/>
      <c r="I13" s="197"/>
      <c r="J13" s="197"/>
      <c r="K13" s="197"/>
      <c r="L13" s="197"/>
    </row>
    <row r="14" spans="1:12">
      <c r="A14" s="41"/>
      <c r="B14" s="88" t="s">
        <v>87</v>
      </c>
      <c r="C14" s="7" t="s">
        <v>269</v>
      </c>
      <c r="D14" s="7"/>
      <c r="E14" s="7"/>
      <c r="F14" s="56"/>
      <c r="G14" s="141" t="str">
        <f>IF('Cover Sheet'!D30="","",IF('Cover Sheet'!D30="EUR",(350000/0.4293),(350000/0.4293)*'Cover Sheet'!D33))</f>
        <v/>
      </c>
      <c r="H14" s="197"/>
      <c r="I14" s="197"/>
      <c r="J14" s="197"/>
      <c r="K14" s="197"/>
      <c r="L14" s="197"/>
    </row>
    <row r="15" spans="1:12">
      <c r="A15" s="41"/>
      <c r="B15" s="87" t="s">
        <v>87</v>
      </c>
      <c r="C15" s="29" t="s">
        <v>238</v>
      </c>
      <c r="D15" s="29"/>
      <c r="E15" s="29"/>
      <c r="F15" s="57"/>
      <c r="G15" s="141" t="str">
        <f>IF('Cover Sheet'!D30="","",IF('Cover Sheet'!D30="EUR",(350000/0.4293),(350000/0.4293)*'Cover Sheet'!D33))</f>
        <v/>
      </c>
      <c r="H15" s="242"/>
      <c r="I15" s="242"/>
      <c r="J15" s="243"/>
      <c r="K15" s="243"/>
      <c r="L15" s="141" t="str">
        <f>IF('Cover Sheet'!D21=1,"",IF('Cover Sheet'!D21=2,G12,IF('Cover Sheet'!D21=3,G13,IF('Cover Sheet'!D21=4,G14,IF('Cover Sheet'!D21=5,G15,"")))))</f>
        <v/>
      </c>
    </row>
    <row r="16" spans="1:12">
      <c r="A16" s="41"/>
      <c r="B16" s="17"/>
      <c r="C16" s="17"/>
      <c r="D16" s="17"/>
      <c r="E16" s="17"/>
      <c r="F16" s="17"/>
      <c r="G16" s="196"/>
      <c r="H16" s="196"/>
      <c r="I16" s="196"/>
      <c r="J16" s="196"/>
      <c r="K16" s="196"/>
      <c r="L16" s="196"/>
    </row>
    <row r="17" spans="1:12">
      <c r="A17" s="41"/>
      <c r="B17" s="7"/>
      <c r="C17" s="7"/>
      <c r="D17" s="7"/>
      <c r="E17" s="7"/>
      <c r="F17" s="7"/>
      <c r="G17" s="197"/>
      <c r="H17" s="197"/>
      <c r="I17" s="197"/>
      <c r="J17" s="197"/>
      <c r="K17" s="197"/>
      <c r="L17" s="197"/>
    </row>
    <row r="18" spans="1:12">
      <c r="A18" s="41"/>
      <c r="B18" s="7"/>
      <c r="C18" s="7"/>
      <c r="D18" s="7"/>
      <c r="E18" s="7"/>
      <c r="F18" s="7"/>
      <c r="G18" s="197"/>
      <c r="H18" s="197"/>
      <c r="I18" s="197"/>
      <c r="J18" s="197"/>
      <c r="K18" s="197"/>
      <c r="L18" s="197"/>
    </row>
    <row r="19" spans="1:12">
      <c r="A19" s="41">
        <v>3</v>
      </c>
      <c r="B19" s="50" t="s">
        <v>88</v>
      </c>
      <c r="C19" s="29"/>
      <c r="D19" s="29"/>
      <c r="E19" s="29"/>
      <c r="F19" s="29"/>
      <c r="G19" s="201"/>
      <c r="H19" s="201"/>
      <c r="I19" s="201"/>
      <c r="J19" s="201"/>
      <c r="K19" s="201"/>
      <c r="L19" s="225" t="str">
        <f>IF(L6=0,"",(L6-L15))</f>
        <v/>
      </c>
    </row>
    <row r="20" spans="1:12">
      <c r="A20" s="41"/>
      <c r="B20" s="7"/>
      <c r="C20" s="7"/>
      <c r="D20" s="7"/>
      <c r="E20" s="7"/>
      <c r="F20" s="7"/>
      <c r="G20" s="7"/>
      <c r="H20" s="7"/>
      <c r="I20" s="7"/>
      <c r="J20" s="7"/>
      <c r="K20" s="7"/>
      <c r="L20" s="7"/>
    </row>
    <row r="21" spans="1:12">
      <c r="A21" s="41"/>
      <c r="B21" s="7"/>
      <c r="C21" s="7"/>
      <c r="D21" s="7"/>
      <c r="E21" s="7"/>
      <c r="F21" s="7"/>
      <c r="G21" s="7"/>
      <c r="H21" s="7"/>
      <c r="I21" s="7"/>
      <c r="J21" s="7"/>
      <c r="K21" s="7"/>
      <c r="L21" s="7"/>
    </row>
    <row r="22" spans="1:12">
      <c r="A22" s="41"/>
      <c r="B22" s="7"/>
      <c r="C22" s="7"/>
      <c r="D22" s="7"/>
      <c r="E22" s="7"/>
      <c r="F22" s="7"/>
      <c r="G22" s="7"/>
      <c r="H22" s="7"/>
      <c r="I22" s="7"/>
      <c r="J22" s="7"/>
      <c r="K22" s="7"/>
      <c r="L22" s="7"/>
    </row>
    <row r="23" spans="1:12">
      <c r="A23" s="41"/>
      <c r="B23" s="34" t="s">
        <v>75</v>
      </c>
      <c r="C23" s="7"/>
      <c r="D23" s="7"/>
      <c r="E23" s="7"/>
      <c r="F23" s="7"/>
      <c r="G23" s="7"/>
      <c r="H23" s="7"/>
      <c r="I23" s="7"/>
      <c r="J23" s="7"/>
      <c r="K23" s="7"/>
      <c r="L23" s="7"/>
    </row>
    <row r="24" spans="1:12">
      <c r="A24" s="41"/>
      <c r="B24" s="93"/>
      <c r="C24" s="94"/>
      <c r="D24" s="94"/>
      <c r="E24" s="94"/>
      <c r="F24" s="94"/>
      <c r="G24" s="94"/>
      <c r="H24" s="94"/>
      <c r="I24" s="94"/>
      <c r="J24" s="94"/>
      <c r="K24" s="94"/>
      <c r="L24" s="95"/>
    </row>
    <row r="25" spans="1:12">
      <c r="A25" s="41"/>
      <c r="B25" s="93"/>
      <c r="C25" s="94"/>
      <c r="D25" s="94"/>
      <c r="E25" s="94"/>
      <c r="F25" s="94"/>
      <c r="G25" s="94"/>
      <c r="H25" s="94"/>
      <c r="I25" s="94"/>
      <c r="J25" s="94"/>
      <c r="K25" s="94"/>
      <c r="L25" s="95"/>
    </row>
    <row r="26" spans="1:12">
      <c r="A26" s="41"/>
      <c r="B26" s="93"/>
      <c r="C26" s="94"/>
      <c r="D26" s="94"/>
      <c r="E26" s="94"/>
      <c r="F26" s="94"/>
      <c r="G26" s="94"/>
      <c r="H26" s="94"/>
      <c r="I26" s="94"/>
      <c r="J26" s="94"/>
      <c r="K26" s="94"/>
      <c r="L26" s="95"/>
    </row>
    <row r="27" spans="1:12">
      <c r="A27" s="41"/>
      <c r="B27" s="93"/>
      <c r="C27" s="94"/>
      <c r="D27" s="94"/>
      <c r="E27" s="94"/>
      <c r="F27" s="94"/>
      <c r="G27" s="94"/>
      <c r="H27" s="94"/>
      <c r="I27" s="94"/>
      <c r="J27" s="94"/>
      <c r="K27" s="94"/>
      <c r="L27" s="95"/>
    </row>
    <row r="28" spans="1:12">
      <c r="A28" s="41"/>
      <c r="B28" s="90"/>
      <c r="C28" s="91"/>
      <c r="D28" s="91"/>
      <c r="E28" s="91"/>
      <c r="F28" s="91"/>
      <c r="G28" s="91"/>
      <c r="H28" s="91"/>
      <c r="I28" s="91"/>
      <c r="J28" s="91"/>
      <c r="K28" s="91"/>
      <c r="L28" s="92"/>
    </row>
    <row r="29" spans="1:12">
      <c r="A29" s="41"/>
      <c r="B29" s="7"/>
      <c r="C29" s="7"/>
      <c r="D29" s="7"/>
      <c r="E29" s="7"/>
      <c r="F29" s="7"/>
      <c r="G29" s="7"/>
      <c r="H29" s="7"/>
      <c r="I29" s="7"/>
      <c r="J29" s="7"/>
      <c r="K29" s="7"/>
      <c r="L29" s="7"/>
    </row>
    <row r="30" spans="1:12">
      <c r="A30" s="41"/>
      <c r="B30" s="7"/>
      <c r="C30" s="7"/>
      <c r="D30" s="7"/>
      <c r="E30" s="7"/>
      <c r="F30" s="7"/>
      <c r="G30" s="7"/>
      <c r="H30" s="7"/>
      <c r="I30" s="7"/>
      <c r="J30" s="7"/>
      <c r="K30" s="7"/>
      <c r="L30" s="7"/>
    </row>
    <row r="31" spans="1:12">
      <c r="A31" s="41"/>
      <c r="B31" s="7"/>
      <c r="C31" s="7"/>
      <c r="D31" s="7"/>
      <c r="E31" s="7"/>
      <c r="F31" s="7"/>
      <c r="G31" s="7"/>
      <c r="H31" s="7"/>
      <c r="I31" s="7"/>
      <c r="J31" s="7"/>
      <c r="K31" s="7"/>
      <c r="L31" s="7"/>
    </row>
    <row r="32" spans="1:12" hidden="1">
      <c r="A32" s="41"/>
      <c r="B32" s="7"/>
      <c r="C32" s="7"/>
      <c r="D32" s="7"/>
      <c r="E32" s="7"/>
      <c r="F32" s="7"/>
      <c r="G32" s="7"/>
      <c r="H32" s="7"/>
      <c r="I32" s="7"/>
      <c r="J32" s="7"/>
      <c r="K32" s="7"/>
      <c r="L32" s="7"/>
    </row>
    <row r="33" spans="1:12" hidden="1">
      <c r="A33" s="41"/>
      <c r="B33" s="7"/>
      <c r="C33" s="7"/>
      <c r="D33" s="7"/>
      <c r="E33" s="7"/>
      <c r="F33" s="7"/>
      <c r="G33" s="7"/>
      <c r="H33" s="7"/>
      <c r="I33" s="7"/>
      <c r="J33" s="7"/>
      <c r="K33" s="7"/>
      <c r="L33" s="7"/>
    </row>
    <row r="34" spans="1:12" hidden="1">
      <c r="A34" s="41"/>
      <c r="B34" s="7"/>
      <c r="C34" s="7"/>
      <c r="D34" s="7"/>
      <c r="E34" s="7"/>
      <c r="F34" s="7"/>
      <c r="G34" s="7"/>
      <c r="H34" s="7"/>
      <c r="I34" s="7"/>
      <c r="J34" s="7"/>
      <c r="K34" s="7"/>
      <c r="L34" s="7"/>
    </row>
    <row r="35" spans="1:12" hidden="1">
      <c r="A35" s="41"/>
      <c r="B35" s="7"/>
      <c r="C35" s="7"/>
      <c r="D35" s="7"/>
      <c r="E35" s="7"/>
      <c r="F35" s="7"/>
      <c r="G35" s="7"/>
      <c r="H35" s="7"/>
      <c r="I35" s="7"/>
      <c r="J35" s="7"/>
      <c r="K35" s="7"/>
      <c r="L35" s="7"/>
    </row>
    <row r="36" spans="1:12" hidden="1">
      <c r="A36" s="41"/>
      <c r="B36" s="7"/>
      <c r="C36" s="7"/>
      <c r="D36" s="7"/>
      <c r="E36" s="7"/>
      <c r="F36" s="7"/>
      <c r="G36" s="7"/>
      <c r="H36" s="7"/>
      <c r="I36" s="7"/>
      <c r="J36" s="7"/>
      <c r="K36" s="7"/>
      <c r="L36" s="7"/>
    </row>
    <row r="37" spans="1:12" hidden="1">
      <c r="A37" s="41"/>
      <c r="B37" s="7"/>
      <c r="C37" s="7"/>
      <c r="D37" s="7"/>
      <c r="E37" s="7"/>
      <c r="F37" s="7"/>
      <c r="G37" s="7"/>
      <c r="H37" s="7"/>
      <c r="I37" s="7"/>
      <c r="J37" s="7"/>
      <c r="K37" s="7"/>
      <c r="L37" s="7"/>
    </row>
    <row r="38" spans="1:12" hidden="1">
      <c r="A38" s="41"/>
      <c r="B38" s="7"/>
      <c r="C38" s="7"/>
      <c r="D38" s="7"/>
      <c r="E38" s="7"/>
      <c r="F38" s="7"/>
      <c r="G38" s="7"/>
      <c r="H38" s="7"/>
      <c r="I38" s="7"/>
      <c r="J38" s="7"/>
      <c r="K38" s="7"/>
      <c r="L38" s="7"/>
    </row>
    <row r="39" spans="1:12" hidden="1">
      <c r="A39" s="41"/>
      <c r="B39" s="7"/>
      <c r="C39" s="7"/>
      <c r="D39" s="7"/>
      <c r="E39" s="7"/>
      <c r="F39" s="7"/>
      <c r="G39" s="7"/>
      <c r="H39" s="7"/>
      <c r="I39" s="7"/>
      <c r="J39" s="7"/>
      <c r="K39" s="7"/>
      <c r="L39" s="7"/>
    </row>
    <row r="40" spans="1:12" hidden="1">
      <c r="A40" s="41"/>
      <c r="B40" s="7"/>
      <c r="C40" s="7"/>
      <c r="D40" s="7"/>
      <c r="E40" s="7"/>
      <c r="F40" s="7"/>
      <c r="G40" s="7"/>
      <c r="H40" s="7"/>
      <c r="I40" s="7"/>
      <c r="J40" s="7"/>
      <c r="K40" s="7"/>
      <c r="L40" s="7"/>
    </row>
    <row r="41" spans="1:12" hidden="1">
      <c r="A41" s="41"/>
      <c r="B41" s="7"/>
      <c r="C41" s="7"/>
      <c r="D41" s="7"/>
      <c r="E41" s="7"/>
      <c r="F41" s="7"/>
      <c r="G41" s="7"/>
      <c r="H41" s="7"/>
      <c r="I41" s="7"/>
      <c r="J41" s="7"/>
      <c r="K41" s="7"/>
      <c r="L41" s="7"/>
    </row>
    <row r="42" spans="1:12" hidden="1">
      <c r="A42" s="41"/>
      <c r="B42" s="7"/>
      <c r="C42" s="7"/>
      <c r="D42" s="7"/>
      <c r="E42" s="7"/>
      <c r="F42" s="7"/>
      <c r="G42" s="7"/>
      <c r="H42" s="7"/>
      <c r="I42" s="7"/>
      <c r="J42" s="7"/>
      <c r="K42" s="7"/>
      <c r="L42" s="7"/>
    </row>
    <row r="43" spans="1:12" hidden="1">
      <c r="A43" s="41"/>
      <c r="B43" s="7"/>
      <c r="C43" s="7"/>
      <c r="D43" s="7"/>
      <c r="E43" s="7"/>
      <c r="F43" s="7"/>
      <c r="G43" s="7"/>
      <c r="H43" s="7"/>
      <c r="I43" s="7"/>
      <c r="J43" s="7"/>
      <c r="K43" s="7"/>
      <c r="L43" s="7"/>
    </row>
    <row r="44" spans="1:12" hidden="1">
      <c r="A44" s="41"/>
      <c r="B44" s="7"/>
      <c r="C44" s="7"/>
      <c r="D44" s="7"/>
      <c r="E44" s="7"/>
      <c r="F44" s="7"/>
      <c r="G44" s="7"/>
      <c r="H44" s="7"/>
      <c r="I44" s="7"/>
      <c r="J44" s="7"/>
      <c r="K44" s="7"/>
      <c r="L44" s="7"/>
    </row>
    <row r="45" spans="1:12" hidden="1">
      <c r="A45" s="41"/>
      <c r="B45" s="7"/>
      <c r="C45" s="7"/>
      <c r="D45" s="7"/>
      <c r="E45" s="7"/>
      <c r="F45" s="7"/>
      <c r="G45" s="7"/>
      <c r="H45" s="7"/>
      <c r="I45" s="7"/>
      <c r="J45" s="7"/>
      <c r="K45" s="7"/>
      <c r="L45" s="7"/>
    </row>
    <row r="46" spans="1:12" hidden="1">
      <c r="A46" s="41"/>
      <c r="B46" s="7"/>
      <c r="C46" s="7"/>
      <c r="D46" s="7"/>
      <c r="E46" s="7"/>
      <c r="F46" s="7"/>
      <c r="G46" s="7"/>
      <c r="H46" s="7"/>
      <c r="I46" s="7"/>
      <c r="J46" s="7"/>
      <c r="K46" s="7"/>
      <c r="L46" s="7"/>
    </row>
    <row r="47" spans="1:12" hidden="1">
      <c r="A47" s="41"/>
      <c r="B47" s="7"/>
      <c r="C47" s="7"/>
      <c r="D47" s="7"/>
      <c r="E47" s="7"/>
      <c r="F47" s="7"/>
      <c r="G47" s="7"/>
      <c r="H47" s="7"/>
      <c r="I47" s="7"/>
      <c r="J47" s="7"/>
      <c r="K47" s="7"/>
      <c r="L47" s="7"/>
    </row>
    <row r="48" spans="1:12" hidden="1">
      <c r="A48" s="41"/>
      <c r="B48" s="7"/>
      <c r="C48" s="7"/>
      <c r="D48" s="7"/>
      <c r="E48" s="7"/>
      <c r="F48" s="7"/>
      <c r="G48" s="7"/>
      <c r="H48" s="7"/>
      <c r="I48" s="7"/>
      <c r="J48" s="7"/>
      <c r="K48" s="7"/>
      <c r="L48" s="7"/>
    </row>
    <row r="49" spans="1:12" hidden="1">
      <c r="A49" s="41"/>
      <c r="B49" s="7"/>
      <c r="C49" s="7"/>
      <c r="D49" s="7"/>
      <c r="E49" s="7"/>
      <c r="F49" s="7"/>
      <c r="G49" s="7"/>
      <c r="H49" s="7"/>
      <c r="I49" s="7"/>
      <c r="J49" s="7"/>
      <c r="K49" s="7"/>
      <c r="L49" s="7"/>
    </row>
    <row r="50" spans="1:12" hidden="1">
      <c r="A50" s="41"/>
      <c r="B50" s="7"/>
      <c r="C50" s="7"/>
      <c r="D50" s="7"/>
      <c r="E50" s="7"/>
      <c r="F50" s="7"/>
      <c r="G50" s="7"/>
      <c r="H50" s="7"/>
      <c r="I50" s="7"/>
      <c r="J50" s="7"/>
      <c r="K50" s="7"/>
      <c r="L50" s="7"/>
    </row>
    <row r="51" spans="1:12" hidden="1">
      <c r="A51" s="41"/>
      <c r="B51" s="7"/>
      <c r="C51" s="7"/>
      <c r="D51" s="7"/>
      <c r="E51" s="7"/>
      <c r="F51" s="7"/>
      <c r="G51" s="7"/>
      <c r="H51" s="7"/>
      <c r="I51" s="7"/>
      <c r="J51" s="7"/>
      <c r="K51" s="7"/>
      <c r="L51" s="7"/>
    </row>
    <row r="52" spans="1:12" hidden="1">
      <c r="A52" s="41"/>
      <c r="B52" s="7"/>
      <c r="C52" s="7"/>
      <c r="D52" s="7"/>
      <c r="E52" s="7"/>
      <c r="F52" s="7"/>
      <c r="G52" s="7"/>
      <c r="H52" s="7"/>
      <c r="I52" s="7"/>
      <c r="J52" s="7"/>
      <c r="K52" s="7"/>
      <c r="L52" s="7"/>
    </row>
    <row r="53" spans="1:12" hidden="1">
      <c r="A53" s="41"/>
      <c r="B53" s="7"/>
      <c r="C53" s="7"/>
      <c r="D53" s="7"/>
      <c r="E53" s="7"/>
      <c r="F53" s="7"/>
      <c r="G53" s="7"/>
      <c r="H53" s="7"/>
      <c r="I53" s="7"/>
      <c r="J53" s="7"/>
      <c r="K53" s="7"/>
      <c r="L53" s="7"/>
    </row>
    <row r="54" spans="1:12" hidden="1">
      <c r="A54" s="41"/>
      <c r="B54" s="7"/>
      <c r="C54" s="7"/>
      <c r="D54" s="7"/>
      <c r="E54" s="7"/>
      <c r="F54" s="7"/>
      <c r="G54" s="7"/>
      <c r="H54" s="7"/>
      <c r="I54" s="7"/>
      <c r="J54" s="7"/>
      <c r="K54" s="7"/>
      <c r="L54" s="7"/>
    </row>
    <row r="55" spans="1:12" hidden="1">
      <c r="A55" s="41"/>
      <c r="B55" s="7"/>
      <c r="C55" s="7"/>
      <c r="D55" s="7"/>
      <c r="E55" s="7"/>
      <c r="F55" s="7"/>
      <c r="G55" s="7"/>
      <c r="H55" s="7"/>
      <c r="I55" s="7"/>
      <c r="J55" s="7"/>
      <c r="K55" s="7"/>
      <c r="L55" s="7"/>
    </row>
    <row r="56" spans="1:12" hidden="1">
      <c r="A56" s="41"/>
      <c r="B56" s="7"/>
      <c r="C56" s="7"/>
      <c r="D56" s="7"/>
      <c r="E56" s="7"/>
      <c r="F56" s="7"/>
      <c r="G56" s="7"/>
      <c r="H56" s="7"/>
      <c r="I56" s="7"/>
      <c r="J56" s="7"/>
      <c r="K56" s="7"/>
      <c r="L56" s="7"/>
    </row>
    <row r="57" spans="1:12" hidden="1">
      <c r="B57" s="42"/>
      <c r="C57" s="42"/>
      <c r="D57" s="42"/>
      <c r="E57" s="42"/>
      <c r="F57" s="42"/>
      <c r="G57" s="42"/>
      <c r="H57" s="42"/>
      <c r="I57" s="42"/>
      <c r="J57" s="42"/>
      <c r="K57" s="42"/>
      <c r="L57" s="42"/>
    </row>
    <row r="58" spans="1:12" hidden="1">
      <c r="B58" s="42"/>
      <c r="C58" s="42"/>
      <c r="D58" s="42"/>
      <c r="E58" s="42"/>
      <c r="F58" s="42"/>
      <c r="G58" s="42"/>
      <c r="H58" s="42"/>
      <c r="I58" s="42"/>
      <c r="J58" s="42"/>
      <c r="K58" s="42"/>
      <c r="L58" s="42"/>
    </row>
    <row r="59" spans="1:12" hidden="1">
      <c r="B59" s="42"/>
      <c r="C59" s="42"/>
      <c r="D59" s="42"/>
      <c r="E59" s="42"/>
      <c r="F59" s="42"/>
      <c r="G59" s="42"/>
      <c r="H59" s="42"/>
      <c r="I59" s="42"/>
      <c r="J59" s="42"/>
      <c r="K59" s="42"/>
      <c r="L59" s="42"/>
    </row>
    <row r="60" spans="1:12" hidden="1">
      <c r="B60" s="42"/>
      <c r="C60" s="42"/>
      <c r="D60" s="42"/>
      <c r="E60" s="42"/>
      <c r="F60" s="42"/>
      <c r="G60" s="42"/>
      <c r="H60" s="42"/>
      <c r="I60" s="42"/>
      <c r="J60" s="42"/>
      <c r="K60" s="42"/>
      <c r="L60" s="42"/>
    </row>
    <row r="61" spans="1:12" hidden="1">
      <c r="A61" s="41"/>
      <c r="B61" s="17"/>
      <c r="C61" s="17"/>
      <c r="D61" s="17"/>
      <c r="E61" s="17"/>
      <c r="F61" s="17"/>
      <c r="G61" s="17"/>
      <c r="H61" s="17"/>
      <c r="I61" s="17"/>
      <c r="J61" s="17"/>
      <c r="K61" s="17"/>
      <c r="L61" s="17"/>
    </row>
    <row r="62" spans="1:12" hidden="1">
      <c r="A62" s="41"/>
      <c r="B62" s="17"/>
      <c r="C62" s="17"/>
      <c r="D62" s="17"/>
      <c r="E62" s="17"/>
      <c r="F62" s="17"/>
      <c r="G62" s="17"/>
      <c r="H62" s="17"/>
      <c r="I62" s="17"/>
      <c r="J62" s="17"/>
      <c r="K62" s="17"/>
      <c r="L62" s="17"/>
    </row>
    <row r="63" spans="1:12" hidden="1">
      <c r="A63" s="41"/>
      <c r="B63" s="17"/>
      <c r="C63" s="17"/>
      <c r="D63" s="17"/>
      <c r="E63" s="17"/>
      <c r="F63" s="17"/>
      <c r="G63" s="17"/>
      <c r="H63" s="17"/>
      <c r="I63" s="17"/>
      <c r="J63" s="17"/>
      <c r="K63" s="17"/>
      <c r="L63" s="17"/>
    </row>
    <row r="64" spans="1:12" hidden="1">
      <c r="A64" s="41"/>
      <c r="B64" s="17"/>
      <c r="C64" s="17"/>
      <c r="D64" s="17"/>
      <c r="E64" s="17"/>
      <c r="F64" s="17"/>
      <c r="G64" s="17"/>
      <c r="H64" s="17"/>
      <c r="I64" s="17"/>
      <c r="J64" s="17"/>
      <c r="K64" s="17"/>
      <c r="L64" s="17"/>
    </row>
    <row r="65" hidden="1"/>
  </sheetData>
  <sheetProtection password="C978" sheet="1" objects="1" scenarios="1"/>
  <phoneticPr fontId="15" type="noConversion"/>
  <printOptions horizontalCentered="1"/>
  <pageMargins left="0.24" right="0.24" top="0.77" bottom="1" header="0.5" footer="0.5"/>
  <pageSetup paperSize="9" scale="86" firstPageNumber="6" orientation="portrait" useFirstPageNumber="1" horizontalDpi="4294967292" r:id="rId1"/>
  <headerFooter alignWithMargins="0">
    <oddFooter>&amp;L&amp;8Appendix 2&amp;R&amp;8&amp;P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O100"/>
  <sheetViews>
    <sheetView zoomScale="90" workbookViewId="0">
      <selection activeCell="J50" sqref="J50"/>
    </sheetView>
  </sheetViews>
  <sheetFormatPr defaultColWidth="0" defaultRowHeight="12.75" zeroHeight="1"/>
  <cols>
    <col min="1" max="1" width="3.5703125" style="108" customWidth="1"/>
    <col min="2" max="5" width="9.140625" style="25" customWidth="1"/>
    <col min="6" max="6" width="10.5703125" style="25" customWidth="1"/>
    <col min="7" max="7" width="5.28515625" style="25" customWidth="1"/>
    <col min="8" max="8" width="17.5703125" style="25" customWidth="1"/>
    <col min="9" max="9" width="1.85546875" style="25" customWidth="1"/>
    <col min="10" max="10" width="13.5703125" style="25" customWidth="1"/>
    <col min="11" max="11" width="2.28515625" style="25" customWidth="1"/>
    <col min="12" max="12" width="13.28515625" style="25" customWidth="1"/>
    <col min="13" max="13" width="2.28515625" style="25" customWidth="1"/>
    <col min="14" max="14" width="13.28515625" style="25" customWidth="1"/>
    <col min="15" max="15" width="1.5703125" style="17" customWidth="1"/>
    <col min="16" max="16384" width="9.140625" style="25" hidden="1"/>
  </cols>
  <sheetData>
    <row r="1" spans="1:15">
      <c r="A1" s="44"/>
      <c r="B1" s="17"/>
      <c r="C1" s="17"/>
      <c r="D1" s="17"/>
      <c r="E1" s="17"/>
      <c r="F1" s="17"/>
      <c r="G1" s="17"/>
      <c r="H1" s="17"/>
      <c r="I1" s="17"/>
      <c r="J1" s="17"/>
      <c r="K1" s="17"/>
      <c r="L1" s="17"/>
      <c r="M1" s="17"/>
      <c r="N1" s="17"/>
    </row>
    <row r="2" spans="1:15" ht="16.5" thickBot="1">
      <c r="A2" s="44"/>
      <c r="B2" s="96" t="s">
        <v>89</v>
      </c>
      <c r="C2" s="22"/>
      <c r="D2" s="22"/>
      <c r="E2" s="22"/>
      <c r="F2" s="22"/>
      <c r="G2" s="22"/>
      <c r="H2" s="22"/>
      <c r="I2" s="22"/>
      <c r="J2" s="22"/>
      <c r="K2" s="22"/>
      <c r="L2" s="22"/>
      <c r="M2" s="22"/>
      <c r="N2" s="279" t="str">
        <f>IF('Cover Sheet'!$F$9=0,"AFR 6","IFR 6")</f>
        <v>AFR 6</v>
      </c>
    </row>
    <row r="3" spans="1:15" ht="15.75">
      <c r="A3" s="44"/>
      <c r="B3" s="97"/>
      <c r="C3" s="17"/>
      <c r="D3" s="17"/>
      <c r="E3" s="17"/>
      <c r="F3" s="17"/>
      <c r="G3" s="17"/>
      <c r="H3" s="17"/>
      <c r="I3" s="17"/>
      <c r="J3" s="17"/>
      <c r="K3" s="17"/>
      <c r="L3" s="17"/>
      <c r="M3" s="17"/>
      <c r="N3" s="74"/>
    </row>
    <row r="4" spans="1:15">
      <c r="A4" s="44"/>
      <c r="B4" s="17"/>
      <c r="C4" s="17"/>
      <c r="D4" s="17"/>
      <c r="E4" s="17"/>
      <c r="F4" s="17"/>
      <c r="G4" s="17"/>
      <c r="H4" s="17"/>
      <c r="I4" s="17"/>
      <c r="J4" s="17"/>
      <c r="K4" s="17"/>
      <c r="L4" s="17"/>
      <c r="M4" s="17"/>
      <c r="N4" s="148"/>
    </row>
    <row r="5" spans="1:15">
      <c r="A5" s="44"/>
      <c r="B5" s="17"/>
      <c r="C5" s="17"/>
      <c r="D5" s="17"/>
      <c r="E5" s="17"/>
      <c r="F5" s="17"/>
      <c r="G5" s="17"/>
      <c r="H5" s="17"/>
      <c r="I5" s="17"/>
      <c r="J5" s="17"/>
      <c r="K5" s="17"/>
      <c r="L5" s="17"/>
      <c r="M5" s="2"/>
      <c r="N5" s="1"/>
    </row>
    <row r="6" spans="1:15">
      <c r="A6" s="44"/>
      <c r="B6" s="17"/>
      <c r="C6" s="17"/>
      <c r="D6" s="17"/>
      <c r="E6" s="17"/>
      <c r="F6" s="17"/>
      <c r="G6" s="17"/>
      <c r="H6" s="17"/>
      <c r="I6" s="17"/>
      <c r="J6" s="196"/>
      <c r="K6" s="196"/>
      <c r="L6" s="196"/>
      <c r="M6" s="196"/>
      <c r="N6" s="197"/>
    </row>
    <row r="7" spans="1:15">
      <c r="A7" s="44"/>
      <c r="B7" s="58" t="s">
        <v>271</v>
      </c>
      <c r="C7" s="58"/>
      <c r="D7" s="58"/>
      <c r="E7" s="17"/>
      <c r="F7" s="17"/>
      <c r="G7" s="17"/>
      <c r="H7" s="17"/>
      <c r="I7" s="17"/>
      <c r="J7" s="196"/>
      <c r="K7" s="196"/>
      <c r="L7" s="196"/>
      <c r="M7" s="196"/>
      <c r="N7" s="196"/>
    </row>
    <row r="8" spans="1:15">
      <c r="A8" s="44"/>
      <c r="B8" s="268" t="s">
        <v>270</v>
      </c>
      <c r="C8" s="58"/>
      <c r="D8" s="58"/>
      <c r="E8" s="17"/>
      <c r="F8" s="17"/>
      <c r="G8" s="17"/>
      <c r="H8" s="17"/>
      <c r="I8" s="17"/>
      <c r="J8" s="196"/>
      <c r="K8" s="196"/>
      <c r="L8" s="196"/>
      <c r="M8" s="196"/>
      <c r="N8" s="196"/>
    </row>
    <row r="9" spans="1:15">
      <c r="A9" s="44"/>
      <c r="B9" s="267"/>
      <c r="C9" s="58"/>
      <c r="D9" s="58"/>
      <c r="E9" s="17"/>
      <c r="F9" s="17"/>
      <c r="G9" s="17"/>
      <c r="H9" s="17"/>
      <c r="I9" s="17"/>
      <c r="J9" s="196"/>
      <c r="K9" s="196"/>
      <c r="L9" s="196"/>
      <c r="M9" s="196"/>
      <c r="N9" s="196"/>
    </row>
    <row r="10" spans="1:15">
      <c r="A10" s="44"/>
      <c r="B10" s="58"/>
      <c r="C10" s="17"/>
      <c r="D10" s="311" t="s">
        <v>164</v>
      </c>
      <c r="E10" s="311"/>
      <c r="F10" s="311"/>
      <c r="G10" s="311" t="s">
        <v>306</v>
      </c>
      <c r="H10" s="311"/>
      <c r="I10" s="311"/>
      <c r="J10" s="244" t="s">
        <v>165</v>
      </c>
      <c r="K10" s="196"/>
      <c r="L10" s="196"/>
      <c r="M10" s="196"/>
      <c r="N10" s="196"/>
    </row>
    <row r="11" spans="1:15">
      <c r="A11" s="44"/>
      <c r="B11" s="58"/>
      <c r="C11" s="17"/>
      <c r="D11" s="17"/>
      <c r="E11" s="17"/>
      <c r="F11" s="17"/>
      <c r="G11" s="293"/>
      <c r="H11" s="293"/>
      <c r="I11" s="293"/>
      <c r="J11" s="244" t="str">
        <f>IF('Cover Sheet'!D30="","",'Cover Sheet'!D30)</f>
        <v/>
      </c>
      <c r="K11" s="196"/>
      <c r="L11" s="196"/>
      <c r="M11" s="196"/>
      <c r="N11" s="196"/>
    </row>
    <row r="12" spans="1:15" s="176" customFormat="1" ht="13.5" customHeight="1">
      <c r="A12" s="175"/>
      <c r="B12" s="173"/>
      <c r="C12" s="174"/>
      <c r="D12" s="312"/>
      <c r="E12" s="312"/>
      <c r="F12" s="312"/>
      <c r="G12" s="312"/>
      <c r="H12" s="312"/>
      <c r="I12" s="312"/>
      <c r="J12" s="143"/>
      <c r="K12" s="245"/>
      <c r="L12" s="245"/>
      <c r="M12" s="245"/>
      <c r="N12" s="245"/>
      <c r="O12" s="174"/>
    </row>
    <row r="13" spans="1:15" s="176" customFormat="1" ht="13.5" customHeight="1">
      <c r="A13" s="175"/>
      <c r="B13" s="173"/>
      <c r="C13" s="174"/>
      <c r="D13" s="312"/>
      <c r="E13" s="312"/>
      <c r="F13" s="312"/>
      <c r="G13" s="308"/>
      <c r="H13" s="309"/>
      <c r="I13" s="310"/>
      <c r="J13" s="143"/>
      <c r="K13" s="245"/>
      <c r="L13" s="245"/>
      <c r="M13" s="245"/>
      <c r="N13" s="245"/>
      <c r="O13" s="174"/>
    </row>
    <row r="14" spans="1:15" s="176" customFormat="1" ht="13.5" customHeight="1">
      <c r="A14" s="175"/>
      <c r="B14" s="177"/>
      <c r="C14" s="174"/>
      <c r="D14" s="312"/>
      <c r="E14" s="312"/>
      <c r="F14" s="312"/>
      <c r="G14" s="308"/>
      <c r="H14" s="309"/>
      <c r="I14" s="310"/>
      <c r="J14" s="143"/>
      <c r="K14" s="245"/>
      <c r="L14" s="245"/>
      <c r="M14" s="245"/>
      <c r="N14" s="245"/>
      <c r="O14" s="174"/>
    </row>
    <row r="15" spans="1:15" s="176" customFormat="1" ht="13.5" customHeight="1">
      <c r="A15" s="175"/>
      <c r="B15" s="177"/>
      <c r="C15" s="174"/>
      <c r="D15" s="312"/>
      <c r="E15" s="312"/>
      <c r="F15" s="312"/>
      <c r="G15" s="308"/>
      <c r="H15" s="309"/>
      <c r="I15" s="310"/>
      <c r="J15" s="143"/>
      <c r="K15" s="245"/>
      <c r="L15" s="245"/>
      <c r="M15" s="245"/>
      <c r="N15" s="245"/>
      <c r="O15" s="174"/>
    </row>
    <row r="16" spans="1:15" s="176" customFormat="1" ht="13.5" customHeight="1">
      <c r="A16" s="175"/>
      <c r="B16" s="177"/>
      <c r="C16" s="174"/>
      <c r="D16" s="312"/>
      <c r="E16" s="312"/>
      <c r="F16" s="312"/>
      <c r="G16" s="308"/>
      <c r="H16" s="309"/>
      <c r="I16" s="310"/>
      <c r="J16" s="143"/>
      <c r="K16" s="245"/>
      <c r="L16" s="245"/>
      <c r="M16" s="245"/>
      <c r="N16" s="245"/>
      <c r="O16" s="174"/>
    </row>
    <row r="17" spans="1:15" s="176" customFormat="1" ht="13.5" customHeight="1">
      <c r="A17" s="175"/>
      <c r="B17" s="177"/>
      <c r="C17" s="174"/>
      <c r="D17" s="312"/>
      <c r="E17" s="312"/>
      <c r="F17" s="312"/>
      <c r="G17" s="308"/>
      <c r="H17" s="309"/>
      <c r="I17" s="310"/>
      <c r="J17" s="143"/>
      <c r="K17" s="245"/>
      <c r="L17" s="245"/>
      <c r="M17" s="245"/>
      <c r="N17" s="245"/>
      <c r="O17" s="174"/>
    </row>
    <row r="18" spans="1:15" s="176" customFormat="1" ht="13.5" customHeight="1">
      <c r="A18" s="175"/>
      <c r="B18" s="177"/>
      <c r="C18" s="174"/>
      <c r="D18" s="312"/>
      <c r="E18" s="312"/>
      <c r="F18" s="312"/>
      <c r="G18" s="308"/>
      <c r="H18" s="309"/>
      <c r="I18" s="310"/>
      <c r="J18" s="143"/>
      <c r="K18" s="245"/>
      <c r="L18" s="245"/>
      <c r="M18" s="245"/>
      <c r="N18" s="245"/>
      <c r="O18" s="174"/>
    </row>
    <row r="19" spans="1:15" s="176" customFormat="1" ht="13.5" customHeight="1">
      <c r="A19" s="175"/>
      <c r="B19" s="177"/>
      <c r="C19" s="174"/>
      <c r="D19" s="312"/>
      <c r="E19" s="312"/>
      <c r="F19" s="312"/>
      <c r="G19" s="308"/>
      <c r="H19" s="309"/>
      <c r="I19" s="310"/>
      <c r="J19" s="143"/>
      <c r="K19" s="245"/>
      <c r="L19" s="245"/>
      <c r="M19" s="245"/>
      <c r="N19" s="245"/>
      <c r="O19" s="174"/>
    </row>
    <row r="20" spans="1:15" s="176" customFormat="1" ht="13.5" customHeight="1">
      <c r="A20" s="175"/>
      <c r="B20" s="177"/>
      <c r="C20" s="174"/>
      <c r="D20" s="312"/>
      <c r="E20" s="312"/>
      <c r="F20" s="312"/>
      <c r="G20" s="308"/>
      <c r="H20" s="309"/>
      <c r="I20" s="310"/>
      <c r="J20" s="143"/>
      <c r="K20" s="245"/>
      <c r="L20" s="245"/>
      <c r="M20" s="245"/>
      <c r="N20" s="245"/>
      <c r="O20" s="174"/>
    </row>
    <row r="21" spans="1:15" s="176" customFormat="1" ht="13.5" customHeight="1">
      <c r="A21" s="175"/>
      <c r="B21" s="177"/>
      <c r="C21" s="174"/>
      <c r="D21" s="312"/>
      <c r="E21" s="312"/>
      <c r="F21" s="312"/>
      <c r="G21" s="308"/>
      <c r="H21" s="309"/>
      <c r="I21" s="310"/>
      <c r="J21" s="143"/>
      <c r="K21" s="245"/>
      <c r="L21" s="245"/>
      <c r="M21" s="245"/>
      <c r="N21" s="245"/>
      <c r="O21" s="174"/>
    </row>
    <row r="22" spans="1:15" s="176" customFormat="1" ht="13.5" customHeight="1">
      <c r="A22" s="175"/>
      <c r="B22" s="177"/>
      <c r="C22" s="174"/>
      <c r="D22" s="312"/>
      <c r="E22" s="312"/>
      <c r="F22" s="312"/>
      <c r="G22" s="308"/>
      <c r="H22" s="309"/>
      <c r="I22" s="310"/>
      <c r="J22" s="143"/>
      <c r="K22" s="245"/>
      <c r="L22" s="245"/>
      <c r="M22" s="245"/>
      <c r="N22" s="245"/>
      <c r="O22" s="174"/>
    </row>
    <row r="23" spans="1:15" s="176" customFormat="1" ht="13.5" customHeight="1">
      <c r="A23" s="175"/>
      <c r="B23" s="174"/>
      <c r="C23" s="174"/>
      <c r="D23" s="312"/>
      <c r="E23" s="312"/>
      <c r="F23" s="312"/>
      <c r="G23" s="308"/>
      <c r="H23" s="309"/>
      <c r="I23" s="310"/>
      <c r="J23" s="143"/>
      <c r="K23" s="245"/>
      <c r="L23" s="141">
        <f>SUM(J12:J23)</f>
        <v>0</v>
      </c>
      <c r="M23" s="245"/>
      <c r="N23" s="245"/>
      <c r="O23" s="174"/>
    </row>
    <row r="24" spans="1:15" s="176" customFormat="1" ht="13.5" customHeight="1">
      <c r="A24" s="175"/>
      <c r="B24" s="174"/>
      <c r="C24" s="174"/>
      <c r="D24" s="174"/>
      <c r="E24" s="174"/>
      <c r="F24" s="174"/>
      <c r="G24" s="174"/>
      <c r="H24" s="174"/>
      <c r="I24" s="174"/>
      <c r="J24" s="245"/>
      <c r="K24" s="245"/>
      <c r="L24" s="55"/>
      <c r="M24" s="245"/>
      <c r="N24" s="245"/>
      <c r="O24" s="174"/>
    </row>
    <row r="25" spans="1:15" s="176" customFormat="1" ht="13.5" customHeight="1">
      <c r="A25" s="175"/>
      <c r="B25" s="174"/>
      <c r="C25" s="174"/>
      <c r="D25" s="174"/>
      <c r="E25" s="174"/>
      <c r="F25" s="174"/>
      <c r="G25" s="174"/>
      <c r="H25" s="174"/>
      <c r="I25" s="174"/>
      <c r="J25" s="245"/>
      <c r="K25" s="245"/>
      <c r="L25" s="55"/>
      <c r="M25" s="245"/>
      <c r="N25" s="245"/>
      <c r="O25" s="174"/>
    </row>
    <row r="26" spans="1:15">
      <c r="A26" s="44"/>
      <c r="B26" s="17"/>
      <c r="C26" s="17"/>
      <c r="D26" s="17"/>
      <c r="E26" s="17"/>
      <c r="F26" s="17"/>
      <c r="G26" s="17"/>
      <c r="H26" s="17"/>
      <c r="I26" s="17"/>
      <c r="J26" s="196"/>
      <c r="K26" s="196"/>
      <c r="L26" s="196"/>
      <c r="M26" s="196"/>
      <c r="N26" s="248" t="s">
        <v>227</v>
      </c>
    </row>
    <row r="27" spans="1:15">
      <c r="A27" s="44"/>
      <c r="B27" s="58" t="s">
        <v>272</v>
      </c>
      <c r="C27" s="58"/>
      <c r="D27" s="58"/>
      <c r="E27" s="17"/>
      <c r="F27" s="17"/>
      <c r="G27" s="17"/>
      <c r="H27" s="17"/>
      <c r="I27" s="17"/>
      <c r="J27" s="196"/>
      <c r="K27" s="196"/>
      <c r="L27" s="196"/>
      <c r="M27" s="196"/>
      <c r="N27" s="248"/>
    </row>
    <row r="28" spans="1:15">
      <c r="A28" s="44"/>
      <c r="B28" s="7" t="s">
        <v>273</v>
      </c>
      <c r="C28" s="7"/>
      <c r="D28" s="7"/>
      <c r="E28" s="7"/>
      <c r="F28" s="7"/>
      <c r="G28" s="7"/>
      <c r="H28" s="7"/>
      <c r="I28" s="17"/>
      <c r="J28" s="196"/>
      <c r="K28" s="196"/>
      <c r="L28" s="249" t="s">
        <v>225</v>
      </c>
      <c r="M28" s="246"/>
      <c r="N28" s="109"/>
    </row>
    <row r="29" spans="1:15">
      <c r="A29" s="44"/>
      <c r="B29" s="7"/>
      <c r="C29" s="7"/>
      <c r="D29" s="7"/>
      <c r="E29" s="7"/>
      <c r="F29" s="7"/>
      <c r="G29" s="7"/>
      <c r="H29" s="7"/>
      <c r="I29" s="17"/>
      <c r="J29" s="196"/>
      <c r="K29" s="196"/>
      <c r="L29" s="249" t="s">
        <v>226</v>
      </c>
      <c r="M29" s="246"/>
      <c r="N29" s="17"/>
    </row>
    <row r="30" spans="1:15">
      <c r="A30" s="44"/>
      <c r="B30" s="7" t="s">
        <v>274</v>
      </c>
      <c r="C30" s="7"/>
      <c r="D30" s="7"/>
      <c r="E30" s="7"/>
      <c r="F30" s="7"/>
      <c r="G30" s="7"/>
      <c r="H30" s="7"/>
      <c r="I30" s="17"/>
      <c r="J30" s="196"/>
      <c r="K30" s="196"/>
      <c r="L30" s="196"/>
      <c r="M30" s="196"/>
      <c r="N30" s="109"/>
    </row>
    <row r="31" spans="1:15">
      <c r="A31" s="44"/>
      <c r="B31" s="7"/>
      <c r="C31" s="7"/>
      <c r="D31" s="7"/>
      <c r="E31" s="7"/>
      <c r="F31" s="7"/>
      <c r="G31" s="7"/>
      <c r="H31" s="7"/>
      <c r="I31" s="17"/>
      <c r="J31" s="196"/>
      <c r="K31" s="196"/>
      <c r="L31" s="196"/>
      <c r="M31" s="196"/>
      <c r="N31" s="17"/>
    </row>
    <row r="32" spans="1:15">
      <c r="A32" s="44"/>
      <c r="B32" s="7"/>
      <c r="C32" s="7"/>
      <c r="D32" s="7"/>
      <c r="E32" s="7"/>
      <c r="F32" s="7"/>
      <c r="G32" s="7"/>
      <c r="H32" s="7"/>
      <c r="I32" s="17"/>
      <c r="J32" s="196"/>
      <c r="K32" s="196"/>
      <c r="L32" s="196"/>
      <c r="M32" s="196"/>
      <c r="N32" s="17"/>
    </row>
    <row r="33" spans="1:14">
      <c r="A33" s="44"/>
      <c r="B33" s="17"/>
      <c r="C33" s="17"/>
      <c r="D33" s="17"/>
      <c r="E33" s="17"/>
      <c r="F33" s="17"/>
      <c r="G33" s="17"/>
      <c r="H33" s="17"/>
      <c r="I33" s="17"/>
      <c r="J33" s="196"/>
      <c r="K33" s="196"/>
      <c r="L33" s="196"/>
      <c r="M33" s="196"/>
      <c r="N33" s="17"/>
    </row>
    <row r="34" spans="1:14">
      <c r="A34" s="44"/>
      <c r="B34" s="58" t="s">
        <v>90</v>
      </c>
      <c r="C34" s="17"/>
      <c r="D34" s="17"/>
      <c r="E34" s="17"/>
      <c r="F34" s="17"/>
      <c r="G34" s="17"/>
      <c r="H34" s="17"/>
      <c r="I34" s="17"/>
      <c r="J34" s="196"/>
      <c r="K34" s="196"/>
      <c r="L34" s="196"/>
      <c r="M34" s="196"/>
      <c r="N34" s="148"/>
    </row>
    <row r="35" spans="1:14">
      <c r="A35" s="44"/>
      <c r="B35" s="7" t="s">
        <v>255</v>
      </c>
      <c r="C35" s="7"/>
      <c r="D35" s="7"/>
      <c r="E35" s="7"/>
      <c r="F35" s="7"/>
      <c r="G35" s="7"/>
      <c r="H35" s="7"/>
      <c r="I35" s="7"/>
      <c r="J35" s="197"/>
      <c r="K35" s="197"/>
      <c r="L35" s="197"/>
      <c r="M35" s="197"/>
      <c r="N35" s="109"/>
    </row>
    <row r="36" spans="1:14">
      <c r="A36" s="44"/>
      <c r="B36" s="7"/>
      <c r="C36" s="7"/>
      <c r="D36" s="7"/>
      <c r="E36" s="7"/>
      <c r="F36" s="7"/>
      <c r="G36" s="7"/>
      <c r="H36" s="7"/>
      <c r="I36" s="7"/>
      <c r="J36" s="197"/>
      <c r="K36" s="197"/>
      <c r="L36" s="197"/>
      <c r="M36" s="197"/>
    </row>
    <row r="37" spans="1:14">
      <c r="A37" s="44"/>
      <c r="B37" s="7"/>
      <c r="C37" s="7"/>
      <c r="D37" s="7"/>
      <c r="E37" s="7"/>
      <c r="F37" s="7"/>
      <c r="G37" s="7"/>
      <c r="H37" s="7"/>
      <c r="I37" s="7"/>
      <c r="J37" s="197"/>
      <c r="K37" s="197"/>
      <c r="L37" s="197"/>
      <c r="M37" s="197"/>
      <c r="N37" s="197"/>
    </row>
    <row r="38" spans="1:14">
      <c r="A38" s="44"/>
      <c r="B38" s="7" t="s">
        <v>91</v>
      </c>
      <c r="C38" s="7"/>
      <c r="D38" s="7"/>
      <c r="E38" s="7"/>
      <c r="F38" s="7"/>
      <c r="G38" s="7"/>
      <c r="H38" s="7"/>
      <c r="I38" s="7"/>
      <c r="J38" s="197"/>
      <c r="K38" s="197"/>
      <c r="L38" s="197"/>
      <c r="M38" s="197"/>
      <c r="N38" s="197"/>
    </row>
    <row r="39" spans="1:14">
      <c r="A39" s="44"/>
      <c r="B39" s="93"/>
      <c r="C39" s="94"/>
      <c r="D39" s="94"/>
      <c r="E39" s="94"/>
      <c r="F39" s="94"/>
      <c r="G39" s="94"/>
      <c r="H39" s="94"/>
      <c r="I39" s="94"/>
      <c r="J39" s="206"/>
      <c r="K39" s="206"/>
      <c r="L39" s="206"/>
      <c r="M39" s="206"/>
      <c r="N39" s="207"/>
    </row>
    <row r="40" spans="1:14">
      <c r="A40" s="44"/>
      <c r="B40" s="93"/>
      <c r="C40" s="94"/>
      <c r="D40" s="94"/>
      <c r="E40" s="94"/>
      <c r="F40" s="94"/>
      <c r="G40" s="94"/>
      <c r="H40" s="94"/>
      <c r="I40" s="94"/>
      <c r="J40" s="206"/>
      <c r="K40" s="206"/>
      <c r="L40" s="206"/>
      <c r="M40" s="206"/>
      <c r="N40" s="207"/>
    </row>
    <row r="41" spans="1:14">
      <c r="A41" s="44"/>
      <c r="B41" s="93"/>
      <c r="C41" s="94"/>
      <c r="D41" s="94"/>
      <c r="E41" s="94"/>
      <c r="F41" s="94"/>
      <c r="G41" s="94"/>
      <c r="H41" s="94"/>
      <c r="I41" s="94"/>
      <c r="J41" s="206"/>
      <c r="K41" s="206"/>
      <c r="L41" s="206"/>
      <c r="M41" s="206"/>
      <c r="N41" s="207"/>
    </row>
    <row r="42" spans="1:14">
      <c r="A42" s="44"/>
      <c r="B42" s="93"/>
      <c r="C42" s="94"/>
      <c r="D42" s="94"/>
      <c r="E42" s="94"/>
      <c r="F42" s="94"/>
      <c r="G42" s="94"/>
      <c r="H42" s="94"/>
      <c r="I42" s="94"/>
      <c r="J42" s="206"/>
      <c r="K42" s="206"/>
      <c r="L42" s="206"/>
      <c r="M42" s="206"/>
      <c r="N42" s="207"/>
    </row>
    <row r="43" spans="1:14">
      <c r="A43" s="44"/>
      <c r="B43" s="90"/>
      <c r="C43" s="91"/>
      <c r="D43" s="91"/>
      <c r="E43" s="91"/>
      <c r="F43" s="91"/>
      <c r="G43" s="91"/>
      <c r="H43" s="91"/>
      <c r="I43" s="91"/>
      <c r="J43" s="208"/>
      <c r="K43" s="208"/>
      <c r="L43" s="208"/>
      <c r="M43" s="208"/>
      <c r="N43" s="209"/>
    </row>
    <row r="44" spans="1:14">
      <c r="A44" s="44"/>
      <c r="B44" s="7"/>
      <c r="C44" s="7"/>
      <c r="D44" s="7"/>
      <c r="E44" s="7"/>
      <c r="F44" s="7"/>
      <c r="G44" s="7"/>
      <c r="H44" s="7"/>
      <c r="I44" s="7"/>
      <c r="J44" s="197"/>
      <c r="K44" s="197"/>
      <c r="L44" s="197"/>
      <c r="M44" s="197"/>
      <c r="N44" s="197"/>
    </row>
    <row r="45" spans="1:14">
      <c r="A45" s="44"/>
      <c r="B45" s="7" t="s">
        <v>92</v>
      </c>
      <c r="C45" s="7"/>
      <c r="D45" s="7"/>
      <c r="E45" s="7"/>
      <c r="F45" s="7"/>
      <c r="G45" s="7"/>
      <c r="H45" s="7"/>
      <c r="I45" s="7"/>
      <c r="J45" s="197"/>
      <c r="K45" s="197"/>
      <c r="L45" s="197"/>
      <c r="M45" s="197"/>
      <c r="N45" s="197"/>
    </row>
    <row r="46" spans="1:14">
      <c r="A46" s="44"/>
      <c r="B46" s="93"/>
      <c r="C46" s="94"/>
      <c r="D46" s="94"/>
      <c r="E46" s="94"/>
      <c r="F46" s="94"/>
      <c r="G46" s="94"/>
      <c r="H46" s="94"/>
      <c r="I46" s="94"/>
      <c r="J46" s="94"/>
      <c r="K46" s="94"/>
      <c r="L46" s="94"/>
      <c r="M46" s="94"/>
      <c r="N46" s="95"/>
    </row>
    <row r="47" spans="1:14">
      <c r="A47" s="44"/>
      <c r="B47" s="93"/>
      <c r="C47" s="94"/>
      <c r="D47" s="94"/>
      <c r="E47" s="94"/>
      <c r="F47" s="94"/>
      <c r="G47" s="94"/>
      <c r="H47" s="94"/>
      <c r="I47" s="94"/>
      <c r="J47" s="94"/>
      <c r="K47" s="94"/>
      <c r="L47" s="94"/>
      <c r="M47" s="94"/>
      <c r="N47" s="95"/>
    </row>
    <row r="48" spans="1:14">
      <c r="A48" s="44"/>
      <c r="B48" s="93"/>
      <c r="C48" s="94"/>
      <c r="D48" s="94"/>
      <c r="E48" s="94"/>
      <c r="F48" s="94"/>
      <c r="G48" s="94"/>
      <c r="H48" s="94"/>
      <c r="I48" s="94"/>
      <c r="J48" s="94"/>
      <c r="K48" s="94"/>
      <c r="L48" s="94"/>
      <c r="M48" s="94"/>
      <c r="N48" s="95"/>
    </row>
    <row r="49" spans="1:14">
      <c r="A49" s="44"/>
      <c r="B49" s="93"/>
      <c r="C49" s="94"/>
      <c r="D49" s="94"/>
      <c r="E49" s="94"/>
      <c r="F49" s="94"/>
      <c r="G49" s="94"/>
      <c r="H49" s="94"/>
      <c r="I49" s="94"/>
      <c r="J49" s="94"/>
      <c r="K49" s="94"/>
      <c r="L49" s="94"/>
      <c r="M49" s="94"/>
      <c r="N49" s="95"/>
    </row>
    <row r="50" spans="1:14">
      <c r="A50" s="44"/>
      <c r="B50" s="90"/>
      <c r="C50" s="91"/>
      <c r="D50" s="91"/>
      <c r="E50" s="91"/>
      <c r="F50" s="91"/>
      <c r="G50" s="91"/>
      <c r="H50" s="91"/>
      <c r="I50" s="91"/>
      <c r="J50" s="91"/>
      <c r="K50" s="91"/>
      <c r="L50" s="91"/>
      <c r="M50" s="91"/>
      <c r="N50" s="92"/>
    </row>
    <row r="51" spans="1:14" ht="11.25" customHeight="1">
      <c r="A51" s="44"/>
      <c r="B51" s="17"/>
      <c r="C51" s="17"/>
      <c r="D51" s="17"/>
      <c r="E51" s="17"/>
      <c r="F51" s="17"/>
      <c r="G51" s="17"/>
      <c r="H51" s="17"/>
      <c r="I51" s="17"/>
      <c r="J51" s="17"/>
      <c r="K51" s="17"/>
      <c r="L51" s="17"/>
      <c r="M51" s="17"/>
      <c r="N51" s="17"/>
    </row>
    <row r="52" spans="1:14" ht="0.75" hidden="1" customHeight="1"/>
    <row r="53" spans="1:14" hidden="1"/>
    <row r="54" spans="1:14" hidden="1"/>
    <row r="55" spans="1:14" hidden="1"/>
    <row r="56" spans="1:14" ht="8.25" hidden="1" customHeight="1"/>
    <row r="57" spans="1:14" hidden="1"/>
    <row r="58" spans="1:14" hidden="1"/>
    <row r="59" spans="1:14" hidden="1"/>
    <row r="60" spans="1:14" hidden="1"/>
    <row r="61" spans="1:14" hidden="1"/>
    <row r="62" spans="1:14" hidden="1"/>
    <row r="63" spans="1:14" hidden="1"/>
    <row r="64" spans="1:14" ht="12" hidden="1" customHeight="1"/>
    <row r="65" spans="1:1" hidden="1"/>
    <row r="66" spans="1:1" hidden="1"/>
    <row r="67" spans="1:1" hidden="1"/>
    <row r="68" spans="1:1" hidden="1"/>
    <row r="69" spans="1:1" hidden="1"/>
    <row r="70" spans="1:1" hidden="1"/>
    <row r="71" spans="1:1" hidden="1"/>
    <row r="72" spans="1:1" hidden="1"/>
    <row r="73" spans="1:1" hidden="1"/>
    <row r="74" spans="1:1" hidden="1"/>
    <row r="75" spans="1:1" hidden="1"/>
    <row r="76" spans="1:1" hidden="1"/>
    <row r="77" spans="1:1" hidden="1"/>
    <row r="78" spans="1:1" hidden="1"/>
    <row r="79" spans="1:1" hidden="1"/>
    <row r="80" spans="1:1" s="17" customFormat="1">
      <c r="A80" s="44"/>
    </row>
    <row r="81" spans="1:1" s="17" customFormat="1">
      <c r="A81" s="44"/>
    </row>
    <row r="82" spans="1:1" s="17" customFormat="1" hidden="1">
      <c r="A82" s="44"/>
    </row>
    <row r="83" spans="1:1" s="17" customFormat="1" hidden="1">
      <c r="A83" s="44"/>
    </row>
    <row r="84" spans="1:1" s="17" customFormat="1" hidden="1">
      <c r="A84" s="44"/>
    </row>
    <row r="85" spans="1:1" s="17" customFormat="1" hidden="1">
      <c r="A85" s="44"/>
    </row>
    <row r="86" spans="1:1" s="17" customFormat="1" hidden="1">
      <c r="A86" s="44"/>
    </row>
    <row r="87" spans="1:1" s="17" customFormat="1" hidden="1">
      <c r="A87" s="44"/>
    </row>
    <row r="88" spans="1:1" s="17" customFormat="1" hidden="1">
      <c r="A88" s="44"/>
    </row>
    <row r="89" spans="1:1" hidden="1"/>
    <row r="90" spans="1:1" hidden="1"/>
    <row r="91" spans="1:1" hidden="1"/>
    <row r="92" spans="1:1" hidden="1"/>
    <row r="93" spans="1:1" hidden="1"/>
    <row r="94" spans="1:1" hidden="1"/>
    <row r="95" spans="1:1" hidden="1"/>
    <row r="96" spans="1:1" hidden="1"/>
    <row r="97" hidden="1"/>
    <row r="98" hidden="1"/>
    <row r="99" hidden="1"/>
    <row r="100" hidden="1"/>
  </sheetData>
  <sheetProtection password="C9D2" sheet="1" objects="1" scenarios="1"/>
  <mergeCells count="26">
    <mergeCell ref="G23:I23"/>
    <mergeCell ref="D10:F10"/>
    <mergeCell ref="D20:F20"/>
    <mergeCell ref="D21:F21"/>
    <mergeCell ref="D22:F22"/>
    <mergeCell ref="D12:F12"/>
    <mergeCell ref="D13:F13"/>
    <mergeCell ref="D14:F14"/>
    <mergeCell ref="D15:F15"/>
    <mergeCell ref="D23:F23"/>
    <mergeCell ref="D16:F16"/>
    <mergeCell ref="D17:F17"/>
    <mergeCell ref="D18:F18"/>
    <mergeCell ref="D19:F19"/>
    <mergeCell ref="G19:I19"/>
    <mergeCell ref="G20:I20"/>
    <mergeCell ref="G21:I21"/>
    <mergeCell ref="G22:I22"/>
    <mergeCell ref="G10:I10"/>
    <mergeCell ref="G12:I12"/>
    <mergeCell ref="G13:I13"/>
    <mergeCell ref="G14:I14"/>
    <mergeCell ref="G15:I15"/>
    <mergeCell ref="G16:I16"/>
    <mergeCell ref="G17:I17"/>
    <mergeCell ref="G18:I18"/>
  </mergeCells>
  <phoneticPr fontId="15" type="noConversion"/>
  <dataValidations count="1">
    <dataValidation type="list" allowBlank="1" showInputMessage="1" showErrorMessage="1" sqref="N28 N30 N35">
      <formula1>$L$28:$L$29</formula1>
    </dataValidation>
  </dataValidations>
  <printOptions horizontalCentered="1"/>
  <pageMargins left="0.24" right="0.24" top="0.77" bottom="1" header="0.5" footer="0.5"/>
  <pageSetup paperSize="9" scale="83" firstPageNumber="7" orientation="portrait" useFirstPageNumber="1" horizontalDpi="4294967292" r:id="rId1"/>
  <headerFooter alignWithMargins="0">
    <oddFooter>&amp;L&amp;8Appendix 2&amp;R&amp;8&amp;P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U74"/>
  <sheetViews>
    <sheetView topLeftCell="A16" zoomScale="89" workbookViewId="0">
      <selection activeCell="J63" sqref="J63"/>
    </sheetView>
  </sheetViews>
  <sheetFormatPr defaultColWidth="0" defaultRowHeight="12.75" zeroHeight="1"/>
  <cols>
    <col min="1" max="1" width="4.5703125" style="108" customWidth="1"/>
    <col min="2" max="5" width="9.140625" style="25" customWidth="1"/>
    <col min="6" max="6" width="10" style="25" customWidth="1"/>
    <col min="7" max="7" width="13" style="25" customWidth="1"/>
    <col min="8" max="8" width="13.7109375" style="25" customWidth="1"/>
    <col min="9" max="9" width="13.28515625" style="25" customWidth="1"/>
    <col min="10" max="10" width="9.7109375" style="25" customWidth="1"/>
    <col min="11" max="11" width="13.5703125" style="25" customWidth="1"/>
    <col min="12" max="12" width="12.28515625" style="25" customWidth="1"/>
    <col min="13" max="13" width="5.28515625" style="17" customWidth="1"/>
    <col min="14" max="255" width="9.140625" style="25" hidden="1" customWidth="1"/>
    <col min="256" max="16384" width="1.5703125" style="25" hidden="1"/>
  </cols>
  <sheetData>
    <row r="1" spans="1:12">
      <c r="A1" s="44"/>
      <c r="B1" s="17"/>
      <c r="C1" s="17"/>
      <c r="D1" s="17"/>
      <c r="E1" s="17"/>
      <c r="F1" s="17"/>
      <c r="G1" s="17"/>
      <c r="H1" s="17"/>
      <c r="I1" s="17"/>
      <c r="J1" s="17"/>
      <c r="K1" s="17"/>
      <c r="L1" s="17"/>
    </row>
    <row r="2" spans="1:12" ht="16.5" thickBot="1">
      <c r="A2" s="44"/>
      <c r="B2" s="96" t="s">
        <v>93</v>
      </c>
      <c r="C2" s="22"/>
      <c r="D2" s="22"/>
      <c r="E2" s="22"/>
      <c r="F2" s="22"/>
      <c r="G2" s="22"/>
      <c r="H2" s="22"/>
      <c r="I2" s="22"/>
      <c r="J2" s="22"/>
      <c r="K2" s="22"/>
      <c r="L2" s="279" t="str">
        <f>IF('Cover Sheet'!$F$9=0,"AFR 7","IFR 7")</f>
        <v>AFR 7</v>
      </c>
    </row>
    <row r="3" spans="1:12" ht="15.75">
      <c r="A3" s="44"/>
      <c r="B3" s="97"/>
      <c r="C3" s="17"/>
      <c r="D3" s="17"/>
      <c r="E3" s="17"/>
      <c r="F3" s="17"/>
      <c r="G3" s="17"/>
      <c r="H3" s="17"/>
      <c r="I3" s="17"/>
      <c r="J3" s="17"/>
      <c r="K3" s="17"/>
      <c r="L3" s="74"/>
    </row>
    <row r="4" spans="1:12">
      <c r="A4" s="44"/>
      <c r="B4" s="17"/>
      <c r="C4" s="17"/>
      <c r="D4" s="17"/>
      <c r="E4" s="17"/>
      <c r="F4" s="17"/>
      <c r="G4" s="17"/>
      <c r="H4" s="17"/>
      <c r="I4" s="17"/>
      <c r="J4" s="17"/>
      <c r="K4" s="17"/>
      <c r="L4" s="17"/>
    </row>
    <row r="5" spans="1:12">
      <c r="A5" s="44"/>
      <c r="B5" s="17"/>
      <c r="C5" s="17"/>
      <c r="D5" s="17"/>
      <c r="E5" s="17"/>
      <c r="F5" s="17"/>
      <c r="G5" s="17"/>
      <c r="H5" s="17"/>
      <c r="I5" s="17"/>
      <c r="J5" s="17"/>
      <c r="K5" s="154"/>
      <c r="L5" s="248" t="s">
        <v>227</v>
      </c>
    </row>
    <row r="6" spans="1:12">
      <c r="A6" s="287" t="s">
        <v>286</v>
      </c>
      <c r="B6" s="7" t="s">
        <v>295</v>
      </c>
      <c r="C6" s="17"/>
      <c r="D6" s="17"/>
      <c r="E6" s="17"/>
      <c r="F6" s="17"/>
      <c r="G6" s="17"/>
      <c r="H6" s="17"/>
      <c r="I6" s="17"/>
      <c r="J6" s="17"/>
      <c r="K6" s="154" t="s">
        <v>156</v>
      </c>
      <c r="L6" s="17"/>
    </row>
    <row r="7" spans="1:12">
      <c r="A7" s="44"/>
      <c r="B7" s="7" t="s">
        <v>309</v>
      </c>
      <c r="C7" s="17"/>
      <c r="D7" s="17"/>
      <c r="E7" s="17"/>
      <c r="F7" s="17"/>
      <c r="G7" s="17"/>
      <c r="H7" s="17"/>
      <c r="I7" s="17"/>
      <c r="J7" s="17"/>
      <c r="K7" s="154" t="s">
        <v>225</v>
      </c>
      <c r="L7" s="109"/>
    </row>
    <row r="8" spans="1:12">
      <c r="A8" s="44"/>
      <c r="B8" s="17"/>
      <c r="C8" s="17"/>
      <c r="D8" s="17"/>
      <c r="E8" s="17"/>
      <c r="F8" s="17"/>
      <c r="G8" s="17"/>
      <c r="H8" s="17"/>
      <c r="I8" s="17"/>
      <c r="J8" s="17"/>
      <c r="K8" s="154" t="s">
        <v>226</v>
      </c>
      <c r="L8" s="17"/>
    </row>
    <row r="9" spans="1:12">
      <c r="A9" s="44"/>
      <c r="B9" s="17"/>
      <c r="C9" s="17"/>
      <c r="D9" s="17"/>
      <c r="E9" s="17"/>
      <c r="F9" s="17"/>
      <c r="G9" s="17"/>
      <c r="H9" s="17"/>
      <c r="I9" s="17"/>
      <c r="J9" s="17"/>
      <c r="K9" s="17"/>
      <c r="L9" s="17"/>
    </row>
    <row r="10" spans="1:12">
      <c r="A10" s="44"/>
      <c r="B10" s="17"/>
      <c r="C10" s="17"/>
      <c r="D10" s="17"/>
      <c r="E10" s="17"/>
      <c r="F10" s="17"/>
      <c r="G10" s="17"/>
      <c r="H10" s="17"/>
      <c r="I10" s="17"/>
      <c r="J10" s="17"/>
      <c r="K10" s="17"/>
      <c r="L10" s="17"/>
    </row>
    <row r="11" spans="1:12">
      <c r="A11" s="287" t="s">
        <v>287</v>
      </c>
      <c r="B11" s="7" t="s">
        <v>294</v>
      </c>
      <c r="C11" s="17"/>
      <c r="D11" s="17"/>
      <c r="E11" s="17"/>
      <c r="F11" s="17"/>
      <c r="G11" s="17"/>
      <c r="H11" s="17"/>
      <c r="I11" s="17"/>
      <c r="J11" s="17"/>
      <c r="K11" s="17"/>
      <c r="L11" s="17"/>
    </row>
    <row r="12" spans="1:12">
      <c r="A12" s="44"/>
      <c r="B12" s="7" t="s">
        <v>310</v>
      </c>
      <c r="C12" s="17"/>
      <c r="D12" s="17"/>
      <c r="E12" s="17"/>
      <c r="F12" s="17"/>
      <c r="G12" s="17"/>
      <c r="H12" s="17"/>
      <c r="I12" s="17"/>
      <c r="J12" s="17"/>
      <c r="K12" s="17"/>
      <c r="L12" s="109"/>
    </row>
    <row r="13" spans="1:12">
      <c r="A13" s="44"/>
      <c r="B13" s="17"/>
      <c r="C13" s="17"/>
      <c r="D13" s="17"/>
      <c r="E13" s="17"/>
      <c r="F13" s="17"/>
      <c r="G13" s="17"/>
      <c r="H13" s="17"/>
      <c r="I13" s="17"/>
      <c r="J13" s="17"/>
      <c r="K13" s="17"/>
      <c r="L13" s="17"/>
    </row>
    <row r="14" spans="1:12">
      <c r="A14" s="44"/>
      <c r="B14" s="17"/>
      <c r="C14" s="17"/>
      <c r="D14" s="17"/>
      <c r="E14" s="17"/>
      <c r="F14" s="17"/>
      <c r="G14" s="17"/>
      <c r="H14" s="17"/>
      <c r="I14" s="17"/>
      <c r="J14" s="17"/>
      <c r="K14" s="17"/>
      <c r="L14" s="17"/>
    </row>
    <row r="15" spans="1:12">
      <c r="A15" s="44"/>
      <c r="B15" s="17"/>
      <c r="C15" s="17"/>
      <c r="D15" s="17"/>
      <c r="E15" s="17"/>
      <c r="F15" s="17"/>
      <c r="G15" s="17"/>
      <c r="H15" s="17"/>
      <c r="I15" s="17"/>
      <c r="J15" s="17"/>
      <c r="K15" s="17"/>
      <c r="L15" s="17"/>
    </row>
    <row r="16" spans="1:12">
      <c r="A16" s="287" t="s">
        <v>288</v>
      </c>
      <c r="B16" s="7" t="s">
        <v>293</v>
      </c>
      <c r="C16" s="7"/>
      <c r="D16" s="7"/>
      <c r="E16" s="7"/>
      <c r="F16" s="7"/>
      <c r="G16" s="7"/>
      <c r="H16" s="7"/>
      <c r="I16" s="7"/>
      <c r="J16" s="7"/>
      <c r="K16" s="7"/>
      <c r="L16" s="17"/>
    </row>
    <row r="17" spans="1:13">
      <c r="A17" s="44"/>
      <c r="B17" s="144" t="s">
        <v>94</v>
      </c>
      <c r="C17" s="7" t="s">
        <v>256</v>
      </c>
      <c r="D17" s="7"/>
      <c r="E17" s="7"/>
      <c r="F17" s="7"/>
      <c r="G17" s="7"/>
      <c r="H17" s="7"/>
      <c r="I17" s="7"/>
      <c r="J17" s="7"/>
      <c r="K17" s="7"/>
      <c r="L17" s="17"/>
    </row>
    <row r="18" spans="1:13">
      <c r="A18" s="44"/>
      <c r="B18" s="7"/>
      <c r="C18" s="7" t="s">
        <v>95</v>
      </c>
      <c r="D18" s="7"/>
      <c r="E18" s="7"/>
      <c r="F18" s="7"/>
      <c r="G18" s="7"/>
      <c r="H18" s="7"/>
      <c r="I18" s="7"/>
      <c r="J18" s="7"/>
      <c r="K18" s="7"/>
      <c r="L18" s="109"/>
    </row>
    <row r="19" spans="1:13">
      <c r="A19" s="44"/>
      <c r="B19" s="7"/>
      <c r="C19" s="7"/>
      <c r="D19" s="7"/>
      <c r="E19" s="7"/>
      <c r="F19" s="7"/>
      <c r="G19" s="7"/>
      <c r="H19" s="7"/>
      <c r="I19" s="7"/>
      <c r="J19" s="7"/>
      <c r="K19" s="7"/>
      <c r="L19" s="17"/>
    </row>
    <row r="20" spans="1:13">
      <c r="A20" s="44"/>
      <c r="B20" s="144" t="s">
        <v>96</v>
      </c>
      <c r="C20" s="7" t="s">
        <v>97</v>
      </c>
      <c r="D20" s="7"/>
      <c r="E20" s="7"/>
      <c r="F20" s="7"/>
      <c r="G20" s="7"/>
      <c r="H20" s="7"/>
      <c r="I20" s="7"/>
      <c r="J20" s="7"/>
      <c r="K20" s="7"/>
      <c r="L20" s="17"/>
    </row>
    <row r="21" spans="1:13">
      <c r="A21" s="44"/>
      <c r="B21" s="7"/>
      <c r="C21" s="7" t="s">
        <v>257</v>
      </c>
      <c r="D21" s="7"/>
      <c r="E21" s="7"/>
      <c r="F21" s="7"/>
      <c r="G21" s="7"/>
      <c r="H21" s="7"/>
      <c r="I21" s="7"/>
      <c r="J21" s="7"/>
      <c r="K21" s="7"/>
      <c r="L21" s="17"/>
    </row>
    <row r="22" spans="1:13">
      <c r="A22" s="44"/>
      <c r="B22" s="7"/>
      <c r="C22" s="7" t="s">
        <v>202</v>
      </c>
      <c r="D22" s="7"/>
      <c r="E22" s="7"/>
      <c r="F22" s="7"/>
      <c r="G22" s="7"/>
      <c r="H22" s="7"/>
      <c r="I22" s="7"/>
      <c r="J22" s="7"/>
      <c r="K22" s="7"/>
      <c r="L22" s="109"/>
    </row>
    <row r="23" spans="1:13">
      <c r="A23" s="44"/>
      <c r="B23" s="7"/>
      <c r="C23" s="7"/>
      <c r="D23" s="7"/>
      <c r="E23" s="7"/>
      <c r="F23" s="7"/>
      <c r="G23" s="7"/>
      <c r="H23" s="7"/>
      <c r="I23" s="7"/>
      <c r="J23" s="7"/>
      <c r="K23" s="7"/>
      <c r="L23" s="7"/>
    </row>
    <row r="24" spans="1:13">
      <c r="A24" s="44"/>
      <c r="B24" s="7"/>
      <c r="C24" s="7"/>
      <c r="D24" s="7"/>
      <c r="E24" s="7"/>
      <c r="F24" s="7"/>
      <c r="G24" s="7"/>
      <c r="H24" s="7"/>
      <c r="I24" s="7"/>
      <c r="J24" s="7"/>
      <c r="K24" s="7"/>
      <c r="L24" s="7"/>
    </row>
    <row r="25" spans="1:13">
      <c r="A25" s="44"/>
      <c r="B25" s="26"/>
      <c r="C25" s="26"/>
      <c r="D25" s="26"/>
      <c r="E25" s="26"/>
      <c r="F25" s="26"/>
      <c r="G25" s="26"/>
      <c r="H25" s="7"/>
      <c r="I25" s="7"/>
      <c r="J25" s="7"/>
      <c r="K25" s="7"/>
      <c r="L25" s="7"/>
    </row>
    <row r="26" spans="1:13" ht="15.75">
      <c r="A26" s="287" t="s">
        <v>289</v>
      </c>
      <c r="B26" s="26" t="s">
        <v>308</v>
      </c>
      <c r="C26" s="26"/>
      <c r="D26" s="26"/>
      <c r="E26" s="26"/>
      <c r="F26" s="26"/>
      <c r="H26" s="262"/>
      <c r="I26" s="26" t="s">
        <v>98</v>
      </c>
      <c r="J26" s="7"/>
      <c r="K26" s="7"/>
      <c r="L26" s="7"/>
    </row>
    <row r="27" spans="1:13">
      <c r="A27" s="44"/>
      <c r="B27" s="7"/>
      <c r="C27" s="7"/>
      <c r="D27" s="7"/>
      <c r="E27" s="7"/>
      <c r="F27" s="7"/>
      <c r="G27" s="7"/>
      <c r="H27" s="7"/>
      <c r="I27" s="7"/>
      <c r="J27" s="7"/>
      <c r="K27" s="7"/>
      <c r="L27" s="7"/>
    </row>
    <row r="28" spans="1:13" s="286" customFormat="1">
      <c r="A28" s="288"/>
      <c r="B28" s="7"/>
      <c r="C28" s="7"/>
      <c r="D28" s="7"/>
      <c r="E28" s="7"/>
      <c r="F28" s="7"/>
      <c r="G28" s="7"/>
      <c r="H28" s="7"/>
      <c r="I28" s="7"/>
      <c r="J28" s="7"/>
      <c r="K28" s="7"/>
      <c r="L28" s="7"/>
      <c r="M28" s="285"/>
    </row>
    <row r="29" spans="1:13" s="286" customFormat="1">
      <c r="A29" s="290" t="s">
        <v>292</v>
      </c>
      <c r="B29" s="7" t="s">
        <v>285</v>
      </c>
      <c r="C29" s="7"/>
      <c r="D29" s="7"/>
      <c r="E29" s="7"/>
      <c r="F29" s="7"/>
      <c r="G29" s="7"/>
      <c r="H29" s="7"/>
      <c r="I29" s="7"/>
      <c r="J29" s="7"/>
      <c r="K29" s="285"/>
      <c r="L29" s="109"/>
      <c r="M29" s="285"/>
    </row>
    <row r="30" spans="1:13" s="286" customFormat="1">
      <c r="A30" s="289"/>
      <c r="B30" s="7"/>
      <c r="C30" s="7"/>
      <c r="D30" s="7"/>
      <c r="E30" s="7"/>
      <c r="F30" s="7"/>
      <c r="G30" s="7"/>
      <c r="H30" s="7"/>
      <c r="I30" s="7"/>
      <c r="J30" s="7"/>
      <c r="K30" s="285"/>
      <c r="L30" s="285"/>
      <c r="M30" s="285"/>
    </row>
    <row r="31" spans="1:13" s="286" customFormat="1">
      <c r="A31" s="289"/>
      <c r="B31" s="7"/>
      <c r="C31" s="7"/>
      <c r="D31" s="7"/>
      <c r="E31" s="7"/>
      <c r="F31" s="7"/>
      <c r="G31" s="7"/>
      <c r="H31" s="7"/>
      <c r="I31" s="7"/>
      <c r="J31" s="7"/>
      <c r="K31" s="285"/>
      <c r="L31" s="285"/>
      <c r="M31" s="285"/>
    </row>
    <row r="32" spans="1:13" s="286" customFormat="1">
      <c r="A32" s="290" t="s">
        <v>291</v>
      </c>
      <c r="B32" s="7" t="s">
        <v>284</v>
      </c>
      <c r="C32" s="7"/>
      <c r="D32" s="7"/>
      <c r="E32" s="7"/>
      <c r="F32" s="7"/>
      <c r="G32" s="7"/>
      <c r="H32" s="7"/>
      <c r="I32" s="7"/>
      <c r="J32" s="7"/>
      <c r="K32" s="285"/>
      <c r="L32" s="109"/>
      <c r="M32" s="285"/>
    </row>
    <row r="33" spans="1:12">
      <c r="A33" s="44"/>
      <c r="B33" s="7"/>
      <c r="C33" s="7"/>
      <c r="D33" s="7"/>
      <c r="E33" s="7"/>
      <c r="F33" s="7"/>
      <c r="G33" s="7"/>
      <c r="H33" s="7"/>
      <c r="I33" s="7"/>
      <c r="J33" s="7"/>
      <c r="K33" s="17"/>
      <c r="L33" s="17"/>
    </row>
    <row r="34" spans="1:12">
      <c r="A34" s="44"/>
      <c r="B34" s="7"/>
      <c r="C34" s="7"/>
      <c r="D34" s="7"/>
      <c r="E34" s="7"/>
      <c r="F34" s="7"/>
      <c r="G34" s="7"/>
      <c r="H34" s="7"/>
      <c r="I34" s="7"/>
      <c r="J34" s="7"/>
      <c r="K34" s="7"/>
      <c r="L34" s="7"/>
    </row>
    <row r="35" spans="1:12">
      <c r="A35" s="44"/>
      <c r="B35" s="32" t="s">
        <v>75</v>
      </c>
      <c r="C35" s="44"/>
      <c r="D35" s="44"/>
      <c r="E35" s="7"/>
      <c r="F35" s="7"/>
      <c r="G35" s="7"/>
      <c r="H35" s="7"/>
      <c r="I35" s="7"/>
      <c r="J35" s="7"/>
      <c r="K35" s="7"/>
      <c r="L35" s="7"/>
    </row>
    <row r="36" spans="1:12">
      <c r="A36" s="44"/>
      <c r="B36" s="93"/>
      <c r="C36" s="94"/>
      <c r="D36" s="94"/>
      <c r="E36" s="94"/>
      <c r="F36" s="94"/>
      <c r="G36" s="94"/>
      <c r="H36" s="94"/>
      <c r="I36" s="94"/>
      <c r="J36" s="94"/>
      <c r="K36" s="94"/>
      <c r="L36" s="95"/>
    </row>
    <row r="37" spans="1:12">
      <c r="A37" s="44"/>
      <c r="B37" s="93"/>
      <c r="C37" s="94"/>
      <c r="D37" s="94"/>
      <c r="E37" s="94"/>
      <c r="F37" s="94"/>
      <c r="G37" s="94"/>
      <c r="H37" s="94"/>
      <c r="I37" s="94"/>
      <c r="J37" s="94"/>
      <c r="K37" s="94"/>
      <c r="L37" s="95"/>
    </row>
    <row r="38" spans="1:12">
      <c r="A38" s="44"/>
      <c r="B38" s="93"/>
      <c r="C38" s="94"/>
      <c r="D38" s="94"/>
      <c r="E38" s="94"/>
      <c r="F38" s="94"/>
      <c r="G38" s="94"/>
      <c r="H38" s="94"/>
      <c r="I38" s="94"/>
      <c r="J38" s="94"/>
      <c r="K38" s="94"/>
      <c r="L38" s="95"/>
    </row>
    <row r="39" spans="1:12">
      <c r="A39" s="44"/>
      <c r="B39" s="93"/>
      <c r="C39" s="94"/>
      <c r="D39" s="94"/>
      <c r="E39" s="94"/>
      <c r="F39" s="94"/>
      <c r="G39" s="94"/>
      <c r="H39" s="94"/>
      <c r="I39" s="94"/>
      <c r="J39" s="94"/>
      <c r="K39" s="94"/>
      <c r="L39" s="95"/>
    </row>
    <row r="40" spans="1:12">
      <c r="A40" s="44"/>
      <c r="B40" s="90"/>
      <c r="C40" s="91"/>
      <c r="D40" s="91"/>
      <c r="E40" s="91"/>
      <c r="F40" s="91"/>
      <c r="G40" s="91"/>
      <c r="H40" s="91"/>
      <c r="I40" s="91"/>
      <c r="J40" s="91"/>
      <c r="K40" s="91"/>
      <c r="L40" s="92"/>
    </row>
    <row r="41" spans="1:12">
      <c r="A41" s="44"/>
      <c r="B41" s="7"/>
      <c r="C41" s="7"/>
      <c r="D41" s="7"/>
      <c r="E41" s="7"/>
      <c r="F41" s="7"/>
      <c r="G41" s="7"/>
      <c r="H41" s="7"/>
      <c r="I41" s="7"/>
      <c r="J41" s="7"/>
      <c r="K41" s="7"/>
      <c r="L41" s="7"/>
    </row>
    <row r="42" spans="1:12">
      <c r="A42" s="44"/>
      <c r="B42" s="7"/>
      <c r="C42" s="7"/>
      <c r="D42" s="7"/>
      <c r="E42" s="7"/>
      <c r="F42" s="7"/>
      <c r="G42" s="7"/>
      <c r="H42" s="7"/>
      <c r="I42" s="7"/>
      <c r="J42" s="7"/>
      <c r="K42" s="7"/>
      <c r="L42" s="7"/>
    </row>
    <row r="43" spans="1:12">
      <c r="A43" s="44"/>
      <c r="B43" s="7" t="s">
        <v>258</v>
      </c>
      <c r="C43" s="7"/>
      <c r="D43" s="7"/>
      <c r="E43" s="7"/>
      <c r="F43" s="7"/>
      <c r="G43" s="7"/>
      <c r="H43" s="7"/>
      <c r="I43" s="7"/>
      <c r="J43" s="7"/>
      <c r="K43" s="7"/>
      <c r="L43" s="7"/>
    </row>
    <row r="44" spans="1:12">
      <c r="A44" s="44"/>
      <c r="B44" s="7"/>
      <c r="C44" s="7"/>
      <c r="D44" s="7"/>
      <c r="E44" s="7"/>
      <c r="F44" s="7"/>
      <c r="G44" s="7"/>
      <c r="H44" s="7"/>
      <c r="I44" s="7"/>
      <c r="J44" s="7"/>
      <c r="K44" s="7"/>
      <c r="L44" s="7"/>
    </row>
    <row r="45" spans="1:12">
      <c r="A45" s="44"/>
      <c r="B45" s="7"/>
      <c r="C45" s="7"/>
      <c r="D45" s="7"/>
      <c r="E45" s="7"/>
      <c r="F45" s="7"/>
      <c r="G45" s="7"/>
      <c r="H45" s="7"/>
      <c r="I45" s="7"/>
      <c r="J45" s="7"/>
      <c r="K45" s="7"/>
      <c r="L45" s="195"/>
    </row>
    <row r="46" spans="1:12" ht="24.75" customHeight="1">
      <c r="A46" s="44"/>
      <c r="B46" s="144" t="s">
        <v>228</v>
      </c>
      <c r="C46" s="134"/>
      <c r="D46" s="60"/>
      <c r="E46" s="60"/>
      <c r="F46" s="135"/>
      <c r="G46" s="7"/>
      <c r="H46" s="144" t="s">
        <v>99</v>
      </c>
      <c r="I46" s="140"/>
      <c r="J46" s="139"/>
      <c r="K46" s="7"/>
      <c r="L46" s="17"/>
    </row>
    <row r="47" spans="1:12">
      <c r="A47" s="44"/>
      <c r="B47" s="7"/>
      <c r="C47" s="35" t="s">
        <v>205</v>
      </c>
      <c r="D47" s="35"/>
      <c r="E47" s="35"/>
      <c r="F47" s="35"/>
      <c r="G47" s="7"/>
      <c r="H47" s="7"/>
      <c r="I47" s="7"/>
      <c r="J47" s="7"/>
      <c r="K47" s="7"/>
      <c r="L47" s="17"/>
    </row>
    <row r="48" spans="1:12">
      <c r="A48" s="44"/>
      <c r="B48" s="7"/>
      <c r="C48" s="7"/>
      <c r="D48" s="7"/>
      <c r="E48" s="7"/>
      <c r="F48" s="7"/>
      <c r="G48" s="7"/>
      <c r="H48" s="7"/>
      <c r="I48" s="7"/>
      <c r="J48" s="7"/>
      <c r="K48" s="7"/>
      <c r="L48" s="17"/>
    </row>
    <row r="49" spans="1:12" ht="21" customHeight="1">
      <c r="A49" s="44"/>
      <c r="B49" s="144" t="s">
        <v>203</v>
      </c>
      <c r="C49" s="313"/>
      <c r="D49" s="314"/>
      <c r="E49" s="314"/>
      <c r="F49" s="315"/>
      <c r="G49" s="7"/>
      <c r="H49" s="7"/>
      <c r="I49" s="7"/>
      <c r="J49" s="7"/>
      <c r="K49" s="7"/>
      <c r="L49" s="17"/>
    </row>
    <row r="50" spans="1:12">
      <c r="A50" s="44"/>
      <c r="B50" s="7"/>
      <c r="C50" s="7"/>
      <c r="D50" s="7"/>
      <c r="E50" s="7"/>
      <c r="F50" s="7"/>
      <c r="G50" s="7"/>
      <c r="H50" s="7"/>
      <c r="I50" s="7"/>
      <c r="J50" s="7"/>
      <c r="K50" s="7"/>
      <c r="L50" s="17"/>
    </row>
    <row r="51" spans="1:12">
      <c r="A51" s="44"/>
      <c r="B51" s="7"/>
      <c r="C51" s="7"/>
      <c r="D51" s="7"/>
      <c r="E51" s="7"/>
      <c r="F51" s="7"/>
      <c r="G51" s="7"/>
      <c r="H51" s="7"/>
      <c r="I51" s="7"/>
      <c r="J51" s="7"/>
      <c r="K51" s="7"/>
      <c r="L51" s="17"/>
    </row>
    <row r="52" spans="1:12">
      <c r="A52" s="44"/>
      <c r="B52" s="7"/>
      <c r="C52" s="7"/>
      <c r="D52" s="7"/>
      <c r="E52" s="7"/>
      <c r="F52" s="7"/>
      <c r="G52" s="7"/>
      <c r="H52" s="7"/>
      <c r="I52" s="7"/>
      <c r="J52" s="7"/>
      <c r="K52" s="7"/>
      <c r="L52" s="17"/>
    </row>
    <row r="53" spans="1:12" ht="26.25" customHeight="1">
      <c r="A53" s="44"/>
      <c r="B53" s="144" t="s">
        <v>228</v>
      </c>
      <c r="C53" s="134"/>
      <c r="D53" s="60"/>
      <c r="E53" s="60"/>
      <c r="F53" s="135"/>
      <c r="G53" s="7"/>
      <c r="H53" s="144" t="s">
        <v>99</v>
      </c>
      <c r="I53" s="140"/>
      <c r="J53" s="139"/>
      <c r="K53" s="7"/>
      <c r="L53" s="17"/>
    </row>
    <row r="54" spans="1:12">
      <c r="A54" s="44"/>
      <c r="B54" s="7"/>
      <c r="C54" s="35" t="s">
        <v>206</v>
      </c>
      <c r="D54" s="35"/>
      <c r="E54" s="35"/>
      <c r="F54" s="35"/>
      <c r="G54" s="7"/>
      <c r="H54" s="7"/>
      <c r="I54" s="7"/>
      <c r="J54" s="7"/>
      <c r="K54" s="7"/>
      <c r="L54" s="17"/>
    </row>
    <row r="55" spans="1:12">
      <c r="A55" s="44"/>
      <c r="B55" s="7"/>
      <c r="C55" s="35"/>
      <c r="D55" s="35"/>
      <c r="E55" s="35"/>
      <c r="F55" s="35"/>
      <c r="G55" s="7"/>
      <c r="H55" s="7"/>
      <c r="I55" s="7"/>
      <c r="J55" s="7"/>
      <c r="K55" s="7"/>
      <c r="L55" s="17"/>
    </row>
    <row r="56" spans="1:12" ht="21" customHeight="1">
      <c r="A56" s="44"/>
      <c r="B56" s="144" t="s">
        <v>203</v>
      </c>
      <c r="C56" s="313"/>
      <c r="D56" s="314"/>
      <c r="E56" s="314"/>
      <c r="F56" s="315"/>
      <c r="G56" s="7"/>
      <c r="H56" s="7"/>
      <c r="I56" s="7"/>
      <c r="J56" s="7"/>
      <c r="K56" s="7"/>
      <c r="L56" s="17"/>
    </row>
    <row r="57" spans="1:12">
      <c r="A57" s="44"/>
      <c r="B57" s="144"/>
      <c r="C57" s="83"/>
      <c r="D57" s="250"/>
      <c r="E57" s="250"/>
      <c r="F57" s="250"/>
      <c r="G57" s="7"/>
      <c r="H57" s="7"/>
      <c r="I57" s="7"/>
      <c r="J57" s="7"/>
      <c r="K57" s="7"/>
      <c r="L57" s="17"/>
    </row>
    <row r="58" spans="1:12">
      <c r="A58" s="44"/>
      <c r="B58" s="17"/>
      <c r="C58" s="17"/>
      <c r="D58" s="17"/>
      <c r="E58" s="17"/>
      <c r="F58" s="17"/>
      <c r="G58" s="17"/>
      <c r="H58" s="17"/>
      <c r="I58" s="17"/>
      <c r="J58" s="17"/>
      <c r="K58" s="17"/>
      <c r="L58" s="17"/>
    </row>
    <row r="59" spans="1:12">
      <c r="A59" s="44"/>
      <c r="B59" s="17"/>
      <c r="C59" s="17"/>
      <c r="D59" s="17"/>
      <c r="E59" s="17"/>
      <c r="F59" s="17"/>
      <c r="G59" s="17"/>
      <c r="H59" s="17"/>
      <c r="I59" s="17"/>
      <c r="J59" s="17"/>
      <c r="K59" s="17"/>
      <c r="L59" s="17"/>
    </row>
    <row r="60" spans="1:12">
      <c r="A60" s="44"/>
      <c r="B60" s="154">
        <f>+'Sheet 4'!G44</f>
        <v>1</v>
      </c>
      <c r="C60" s="17"/>
      <c r="D60" s="17"/>
      <c r="E60" s="17"/>
      <c r="F60" s="17"/>
      <c r="G60" s="17"/>
      <c r="H60" s="17"/>
      <c r="I60" s="17"/>
      <c r="J60" s="17"/>
      <c r="K60" s="17"/>
      <c r="L60" s="17"/>
    </row>
    <row r="61" spans="1:12">
      <c r="A61" s="290" t="s">
        <v>290</v>
      </c>
      <c r="B61" s="281" t="s">
        <v>283</v>
      </c>
      <c r="C61" s="7"/>
      <c r="D61" s="7"/>
      <c r="E61" s="7"/>
      <c r="F61" s="7"/>
      <c r="G61" s="7"/>
      <c r="H61" s="7"/>
      <c r="I61" s="7"/>
      <c r="J61" s="7"/>
      <c r="K61" s="282"/>
      <c r="L61" s="17"/>
    </row>
    <row r="62" spans="1:12">
      <c r="A62" s="44"/>
      <c r="B62" s="7"/>
      <c r="C62" s="7"/>
      <c r="D62" s="7"/>
      <c r="E62" s="7"/>
      <c r="F62" s="7"/>
      <c r="G62" s="7"/>
      <c r="H62" s="7"/>
      <c r="I62" s="7"/>
      <c r="J62" s="7"/>
      <c r="K62" s="282"/>
      <c r="L62" s="17"/>
    </row>
    <row r="63" spans="1:12">
      <c r="A63" s="44"/>
      <c r="B63" s="283" t="s">
        <v>280</v>
      </c>
      <c r="C63" s="7"/>
      <c r="D63" s="7"/>
      <c r="E63" s="7"/>
      <c r="F63" s="7"/>
      <c r="G63" s="7"/>
      <c r="H63" s="7"/>
      <c r="I63" s="7"/>
      <c r="J63" s="7"/>
      <c r="K63" s="282"/>
      <c r="L63" s="17"/>
    </row>
    <row r="64" spans="1:12">
      <c r="A64" s="44"/>
      <c r="B64" s="7"/>
      <c r="C64" s="7"/>
      <c r="D64" s="7"/>
      <c r="E64" s="7"/>
      <c r="F64" s="7"/>
      <c r="G64" s="7"/>
      <c r="H64" s="7"/>
      <c r="I64" s="7"/>
      <c r="J64" s="7"/>
      <c r="K64" s="282"/>
      <c r="L64" s="17"/>
    </row>
    <row r="65" spans="1:13">
      <c r="A65" s="44"/>
      <c r="B65" s="7" t="s">
        <v>281</v>
      </c>
      <c r="C65" s="17"/>
      <c r="D65" s="17"/>
      <c r="E65" s="17"/>
      <c r="F65" s="17"/>
      <c r="G65" s="17"/>
      <c r="H65" s="17"/>
      <c r="I65" s="17"/>
      <c r="J65" s="17"/>
      <c r="K65" s="282"/>
      <c r="L65" s="17"/>
    </row>
    <row r="66" spans="1:13">
      <c r="A66" s="44"/>
      <c r="B66" s="7"/>
      <c r="C66" s="17"/>
      <c r="D66" s="17"/>
      <c r="E66" s="17"/>
      <c r="F66" s="17"/>
      <c r="G66" s="17"/>
      <c r="H66" s="17"/>
      <c r="I66" s="17"/>
      <c r="J66" s="17"/>
      <c r="K66" s="282"/>
      <c r="L66" s="17"/>
    </row>
    <row r="67" spans="1:13" ht="26.25" customHeight="1">
      <c r="A67" s="44"/>
      <c r="B67" s="144" t="s">
        <v>282</v>
      </c>
      <c r="C67" s="134"/>
      <c r="D67" s="60"/>
      <c r="E67" s="60"/>
      <c r="F67" s="135"/>
      <c r="G67" s="7"/>
      <c r="H67" s="144" t="s">
        <v>99</v>
      </c>
      <c r="I67" s="140"/>
      <c r="J67" s="139"/>
      <c r="K67" s="7"/>
      <c r="L67" s="17"/>
    </row>
    <row r="68" spans="1:13">
      <c r="A68" s="44"/>
      <c r="B68" s="7"/>
      <c r="C68" s="35"/>
      <c r="D68" s="35"/>
      <c r="E68" s="35"/>
      <c r="F68" s="35"/>
      <c r="G68" s="7"/>
      <c r="H68" s="7"/>
      <c r="I68" s="7"/>
      <c r="J68" s="7"/>
      <c r="K68" s="282"/>
      <c r="L68" s="17"/>
    </row>
    <row r="69" spans="1:13" ht="21" customHeight="1">
      <c r="A69" s="44"/>
      <c r="B69" s="144" t="s">
        <v>203</v>
      </c>
      <c r="C69" s="313"/>
      <c r="D69" s="314"/>
      <c r="E69" s="314"/>
      <c r="F69" s="315"/>
      <c r="G69" s="7"/>
      <c r="H69" s="7"/>
      <c r="I69" s="7"/>
      <c r="J69" s="7"/>
      <c r="K69" s="282"/>
      <c r="L69" s="17"/>
    </row>
    <row r="70" spans="1:13" s="24" customFormat="1">
      <c r="A70" s="110"/>
      <c r="B70" s="284"/>
      <c r="C70" s="284"/>
      <c r="D70" s="284"/>
      <c r="E70" s="284"/>
      <c r="F70" s="284"/>
      <c r="G70" s="284"/>
      <c r="H70" s="284"/>
      <c r="I70" s="284"/>
      <c r="J70" s="284"/>
      <c r="K70" s="282"/>
      <c r="M70" s="17"/>
    </row>
    <row r="71" spans="1:13" s="17" customFormat="1">
      <c r="A71" s="44"/>
    </row>
    <row r="72" spans="1:13" hidden="1"/>
    <row r="73" spans="1:13" hidden="1"/>
    <row r="74" spans="1:13" hidden="1"/>
  </sheetData>
  <sheetProtection password="C9D2" sheet="1" objects="1" scenarios="1"/>
  <mergeCells count="3">
    <mergeCell ref="C49:F49"/>
    <mergeCell ref="C56:F56"/>
    <mergeCell ref="C69:F69"/>
  </mergeCells>
  <phoneticPr fontId="15" type="noConversion"/>
  <conditionalFormatting sqref="A61:XFD71 A29:XFD33">
    <cfRule type="expression" dxfId="0" priority="1" stopIfTrue="1">
      <formula>$B$60=1</formula>
    </cfRule>
  </conditionalFormatting>
  <dataValidations xWindow="301" yWindow="284" count="2">
    <dataValidation type="date" allowBlank="1" showInputMessage="1" showErrorMessage="1" errorTitle="SHEET 7" error="INSERT DATE IN THE FORM DD/MM/YYYY" promptTitle="SHEET 7" prompt="INSERT DATE IN THE FORM DD/MM/YYYY" sqref="H26">
      <formula1>36892</formula1>
      <formula2>73050</formula2>
    </dataValidation>
    <dataValidation type="list" allowBlank="1" showInputMessage="1" showErrorMessage="1" sqref="L7 L12 L18 L22 L29 L32">
      <formula1>$K$7:$K$8</formula1>
    </dataValidation>
  </dataValidations>
  <printOptions horizontalCentered="1"/>
  <pageMargins left="0.24" right="0.24" top="0.77" bottom="1" header="0.5" footer="0.5"/>
  <pageSetup paperSize="9" scale="71" firstPageNumber="8" orientation="portrait" useFirstPageNumber="1" horizontalDpi="4294967292" r:id="rId1"/>
  <headerFooter alignWithMargins="0">
    <oddFooter>&amp;L&amp;8Appendix 2&amp;R&amp;8&amp;P</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U120"/>
  <sheetViews>
    <sheetView workbookViewId="0">
      <pane xSplit="2" ySplit="8" topLeftCell="J9" activePane="bottomRight" state="frozen"/>
      <selection pane="topRight" activeCell="C1" sqref="C1"/>
      <selection pane="bottomLeft" activeCell="A9" sqref="A9"/>
      <selection pane="bottomRight" activeCell="J9" sqref="J9"/>
    </sheetView>
  </sheetViews>
  <sheetFormatPr defaultColWidth="0" defaultRowHeight="12.75" zeroHeight="1"/>
  <cols>
    <col min="1" max="1" width="3.140625" style="71" customWidth="1"/>
    <col min="2" max="2" width="32.140625" style="46" customWidth="1"/>
    <col min="3" max="3" width="10.5703125" style="72" customWidth="1"/>
    <col min="4" max="4" width="16" style="72" customWidth="1"/>
    <col min="5" max="5" width="13.28515625" style="72" customWidth="1"/>
    <col min="6" max="6" width="12.5703125" style="72" customWidth="1"/>
    <col min="7" max="7" width="12" style="72" customWidth="1"/>
    <col min="8" max="8" width="11.85546875" style="46" customWidth="1"/>
    <col min="9" max="9" width="9.7109375" style="46" customWidth="1"/>
    <col min="10" max="10" width="23.42578125" style="46" customWidth="1"/>
    <col min="11" max="11" width="13.5703125" style="72" customWidth="1"/>
    <col min="12" max="12" width="13.5703125" style="70" customWidth="1"/>
    <col min="13" max="13" width="10.42578125" style="72" customWidth="1"/>
    <col min="14" max="14" width="11.140625" style="72" customWidth="1"/>
    <col min="15" max="15" width="12.7109375" style="72" customWidth="1"/>
    <col min="16" max="16" width="12.85546875" style="72" customWidth="1"/>
    <col min="17" max="17" width="1" style="7" customWidth="1"/>
    <col min="18" max="18" width="6" style="7" hidden="1" customWidth="1"/>
    <col min="19" max="19" width="9" style="61" hidden="1" customWidth="1"/>
    <col min="20" max="16384" width="9.140625" style="61" hidden="1"/>
  </cols>
  <sheetData>
    <row r="1" spans="1:21" ht="13.5" thickBot="1">
      <c r="A1" s="59"/>
      <c r="B1" s="111" t="s">
        <v>100</v>
      </c>
      <c r="C1" s="112"/>
      <c r="D1" s="112"/>
      <c r="E1" s="113"/>
      <c r="F1" s="113"/>
      <c r="G1" s="112"/>
      <c r="H1" s="52"/>
      <c r="I1" s="52"/>
      <c r="J1" s="52"/>
      <c r="K1" s="112"/>
      <c r="L1" s="112"/>
      <c r="M1" s="112"/>
      <c r="N1" s="112"/>
      <c r="O1" s="112"/>
      <c r="P1" s="112"/>
    </row>
    <row r="2" spans="1:21" ht="12.75" customHeight="1">
      <c r="A2" s="62"/>
      <c r="B2" s="63"/>
      <c r="C2" s="15"/>
      <c r="D2" s="15"/>
      <c r="E2" s="15"/>
      <c r="F2" s="15"/>
      <c r="G2" s="15"/>
      <c r="H2" s="64"/>
      <c r="I2" s="64"/>
      <c r="J2" s="64"/>
      <c r="K2" s="15"/>
      <c r="L2" s="15"/>
      <c r="M2" s="15"/>
      <c r="N2" s="15"/>
      <c r="O2" s="5"/>
      <c r="P2" s="5"/>
    </row>
    <row r="3" spans="1:21" ht="12.75" customHeight="1">
      <c r="A3" s="62">
        <v>1</v>
      </c>
      <c r="B3" s="65" t="s">
        <v>101</v>
      </c>
      <c r="C3" s="64"/>
      <c r="D3" s="145" t="str">
        <f>IF('Cover Sheet'!D30="","",'Cover Sheet'!D30)</f>
        <v/>
      </c>
      <c r="E3" s="66"/>
      <c r="F3" s="66"/>
      <c r="G3" s="3"/>
      <c r="H3" s="1"/>
      <c r="I3" s="1"/>
      <c r="J3" s="1"/>
      <c r="K3" s="15"/>
      <c r="L3" s="15"/>
      <c r="M3" s="15"/>
      <c r="N3" s="15"/>
      <c r="O3" s="5"/>
      <c r="P3" s="5"/>
    </row>
    <row r="4" spans="1:21" ht="12.75" customHeight="1">
      <c r="A4" s="62"/>
      <c r="B4" s="65"/>
      <c r="C4" s="64"/>
      <c r="D4" s="1"/>
      <c r="E4" s="8"/>
      <c r="F4" s="8"/>
      <c r="G4" s="3"/>
      <c r="H4" s="1"/>
      <c r="I4" s="1"/>
      <c r="J4" s="1"/>
      <c r="K4" s="15"/>
      <c r="L4" s="15"/>
      <c r="M4" s="15"/>
      <c r="N4" s="15"/>
      <c r="O4" s="5"/>
      <c r="P4" s="5"/>
    </row>
    <row r="5" spans="1:21" ht="12.75" customHeight="1">
      <c r="A5" s="62">
        <v>2</v>
      </c>
      <c r="B5" s="65" t="s">
        <v>102</v>
      </c>
      <c r="C5" s="64"/>
      <c r="D5" s="178" t="str">
        <f>IF('Cover Sheet'!$D$24="","",'Cover Sheet'!$D$24)</f>
        <v/>
      </c>
      <c r="E5" s="8"/>
      <c r="F5" s="8"/>
      <c r="G5" s="3"/>
      <c r="H5" s="1"/>
      <c r="I5" s="1"/>
      <c r="J5" s="1"/>
      <c r="K5" s="15"/>
      <c r="L5" s="15"/>
      <c r="M5" s="15"/>
      <c r="N5" s="15"/>
      <c r="O5" s="5"/>
      <c r="P5" s="5"/>
    </row>
    <row r="6" spans="1:21" ht="12.75" customHeight="1">
      <c r="A6" s="62"/>
      <c r="B6" s="65"/>
      <c r="C6" s="64"/>
      <c r="D6" s="150"/>
      <c r="E6" s="8"/>
      <c r="F6" s="8"/>
      <c r="G6" s="3"/>
      <c r="H6" s="1"/>
      <c r="I6" s="1"/>
      <c r="J6" s="1"/>
      <c r="K6" s="15"/>
      <c r="L6" s="15"/>
      <c r="M6" s="15"/>
      <c r="N6" s="15"/>
      <c r="O6" s="5"/>
      <c r="P6" s="5"/>
    </row>
    <row r="7" spans="1:21" ht="12.75" customHeight="1">
      <c r="A7" s="62"/>
      <c r="B7" s="146" t="s">
        <v>103</v>
      </c>
      <c r="C7" s="146" t="s">
        <v>104</v>
      </c>
      <c r="D7" s="146" t="s">
        <v>105</v>
      </c>
      <c r="E7" s="5"/>
      <c r="F7" s="5"/>
      <c r="G7" s="146" t="s">
        <v>106</v>
      </c>
      <c r="H7" s="146" t="s">
        <v>107</v>
      </c>
      <c r="I7" s="146" t="s">
        <v>108</v>
      </c>
      <c r="J7" s="7"/>
      <c r="K7" s="146" t="s">
        <v>109</v>
      </c>
      <c r="L7" s="146" t="s">
        <v>110</v>
      </c>
      <c r="M7" s="146" t="s">
        <v>111</v>
      </c>
      <c r="N7" s="146" t="s">
        <v>112</v>
      </c>
      <c r="O7" s="1" t="s">
        <v>113</v>
      </c>
      <c r="P7" s="1" t="s">
        <v>114</v>
      </c>
    </row>
    <row r="8" spans="1:21" ht="106.5" customHeight="1">
      <c r="A8" s="62"/>
      <c r="B8" s="114" t="s">
        <v>115</v>
      </c>
      <c r="C8" s="114" t="s">
        <v>116</v>
      </c>
      <c r="D8" s="114" t="s">
        <v>159</v>
      </c>
      <c r="E8" s="67"/>
      <c r="F8" s="67"/>
      <c r="G8" s="114" t="s">
        <v>157</v>
      </c>
      <c r="H8" s="155" t="s">
        <v>162</v>
      </c>
      <c r="I8" s="114" t="s">
        <v>166</v>
      </c>
      <c r="J8" s="6"/>
      <c r="K8" s="114" t="s">
        <v>160</v>
      </c>
      <c r="L8" s="114" t="s">
        <v>158</v>
      </c>
      <c r="M8" s="114" t="s">
        <v>117</v>
      </c>
      <c r="N8" s="114" t="s">
        <v>118</v>
      </c>
      <c r="O8" s="121" t="s">
        <v>161</v>
      </c>
      <c r="P8" s="122"/>
    </row>
    <row r="9" spans="1:21" ht="12" customHeight="1">
      <c r="A9" s="62"/>
      <c r="B9" s="115"/>
      <c r="C9" s="116"/>
      <c r="D9" s="117"/>
      <c r="E9" s="67"/>
      <c r="F9" s="67"/>
      <c r="G9" s="116"/>
      <c r="H9" s="156"/>
      <c r="I9" s="300" t="str">
        <f>+D5</f>
        <v/>
      </c>
      <c r="J9" s="6"/>
      <c r="K9" s="116" t="str">
        <f>IF(D3="","",D3)</f>
        <v/>
      </c>
      <c r="L9" s="116" t="str">
        <f>IF(D3="","",D3)</f>
        <v/>
      </c>
      <c r="M9" s="116"/>
      <c r="N9" s="116"/>
      <c r="O9" s="116" t="s">
        <v>119</v>
      </c>
      <c r="P9" s="123" t="s">
        <v>120</v>
      </c>
    </row>
    <row r="10" spans="1:21" ht="9.75" customHeight="1">
      <c r="A10" s="62"/>
      <c r="B10" s="118"/>
      <c r="C10" s="119"/>
      <c r="D10" s="119"/>
      <c r="E10" s="4"/>
      <c r="F10" s="4"/>
      <c r="G10" s="119"/>
      <c r="H10" s="157"/>
      <c r="I10" s="120"/>
      <c r="J10" s="6"/>
      <c r="K10" s="118"/>
      <c r="L10" s="118"/>
      <c r="M10" s="119"/>
      <c r="N10" s="119"/>
      <c r="O10" s="124" t="str">
        <f>L9</f>
        <v/>
      </c>
      <c r="P10" s="125" t="str">
        <f>L9</f>
        <v/>
      </c>
    </row>
    <row r="11" spans="1:21">
      <c r="A11" s="59">
        <v>3</v>
      </c>
      <c r="B11" s="7"/>
      <c r="C11" s="4"/>
      <c r="D11" s="4"/>
      <c r="E11" s="4"/>
      <c r="F11" s="4"/>
      <c r="G11" s="4"/>
      <c r="H11" s="4"/>
      <c r="I11" s="6"/>
      <c r="J11" s="6"/>
      <c r="K11" s="7"/>
      <c r="L11" s="7"/>
      <c r="M11" s="4"/>
      <c r="N11" s="4"/>
      <c r="O11" s="5"/>
      <c r="P11" s="5"/>
    </row>
    <row r="12" spans="1:21">
      <c r="A12" s="59" t="s">
        <v>121</v>
      </c>
      <c r="B12" s="38" t="s">
        <v>122</v>
      </c>
      <c r="C12" s="5"/>
      <c r="D12" s="5"/>
      <c r="E12" s="5"/>
      <c r="F12" s="5"/>
      <c r="G12" s="5"/>
      <c r="H12" s="5"/>
      <c r="I12" s="7"/>
      <c r="J12" s="7"/>
      <c r="K12" s="5"/>
      <c r="L12" s="5"/>
      <c r="M12" s="5"/>
      <c r="N12" s="5"/>
      <c r="O12" s="247"/>
      <c r="P12" s="247"/>
      <c r="T12" s="192" t="s">
        <v>212</v>
      </c>
      <c r="U12" s="61" t="s">
        <v>231</v>
      </c>
    </row>
    <row r="13" spans="1:21" ht="14.25" customHeight="1">
      <c r="A13" s="62"/>
      <c r="B13" s="126"/>
      <c r="C13" s="109"/>
      <c r="D13" s="109"/>
      <c r="E13" s="137" t="str">
        <f>IF(B13="","",IF(AND(B13&lt;&gt;"",C13=""),"&lt;--Currency",IF(D13="M","",IF(D13="C","","&lt;--Input C or M"))))</f>
        <v/>
      </c>
      <c r="F13" s="136" t="str">
        <f>IF(AND(D13="c", G13=""),"Cst / Mkt Val.--&gt;",IF(AND(D13="c", H13=""),"Mkt Value--&gt;",IF(AND(D13="m", H13="")," Mkt Value--&gt;","")))</f>
        <v/>
      </c>
      <c r="G13" s="127"/>
      <c r="H13" s="127"/>
      <c r="I13" s="147"/>
      <c r="J13" s="8" t="str">
        <f>IF(C13="","",IF(AND(C13&lt;&gt;$D$3,I13=""),"&lt;-- Input exchange rate",IF(AND(D13="c",K13=""),"         Pls. Insert amount --&gt;","")))</f>
        <v/>
      </c>
      <c r="K13" s="251">
        <f>IF(D13="M",0,IF(AND(C13='Cover Sheet'!$D$30,'DI - Fixed'!D13="C"),'DI - Fixed'!G13,IF(I13=0,0,('DI - Fixed'!G13/'DI - Fixed'!I13))))</f>
        <v>0</v>
      </c>
      <c r="L13" s="10" t="str">
        <f t="shared" ref="L13:L18" si="0">IF(H13="","",IF(AND(C13&lt;&gt;$D$3,I13=""),"",IF(C13&lt;&gt;$D$3,H13/I13,H13)))</f>
        <v/>
      </c>
      <c r="M13" s="13">
        <f t="shared" ref="M13:M18" si="1">IF(C13="",0.05,IF(C13=$D$3,0.05,0.1))</f>
        <v>0.05</v>
      </c>
      <c r="N13" s="10" t="str">
        <f>IF(L13="","",(L13-(L13*M13)))</f>
        <v/>
      </c>
      <c r="O13" s="251" t="str">
        <f t="shared" ref="O13:O18" si="2">IF(D13="","",IF(AND(D13="m",K13&gt;1),"ERROR",IF(AND(K13=0,L13&lt;&gt;""),L13-N13,IF(L13="","",IF(K13=0,L13-N13, IF(N13&gt;=K13,0,K13-N13))))))</f>
        <v/>
      </c>
      <c r="P13" s="252"/>
      <c r="Q13" s="7" t="str">
        <f>IF(D13="c",K13,IF(D13="m",L13,""))</f>
        <v/>
      </c>
      <c r="T13" s="192" t="s">
        <v>213</v>
      </c>
      <c r="U13" s="61" t="s">
        <v>232</v>
      </c>
    </row>
    <row r="14" spans="1:21">
      <c r="A14" s="62"/>
      <c r="B14" s="126"/>
      <c r="C14" s="109"/>
      <c r="D14" s="109"/>
      <c r="E14" s="137" t="str">
        <f t="shared" ref="E14:E28" si="3">IF(B14="","",IF(AND(B14&lt;&gt;"",C14=""),"&lt;--Currency",IF(D14="M","",IF(D14="C","","&lt;--Input C or M"))))</f>
        <v/>
      </c>
      <c r="F14" s="136" t="str">
        <f t="shared" ref="F14:F28" si="4">IF(AND(D14="c", G14=""),"Cst / Mkt Val.--&gt;",IF(AND(D14="c", H14=""),"Mkt Value--&gt;",IF(AND(D14="m", H14="")," Mkt Value--&gt;","")))</f>
        <v/>
      </c>
      <c r="G14" s="127"/>
      <c r="H14" s="127"/>
      <c r="I14" s="147"/>
      <c r="J14" s="8" t="str">
        <f t="shared" ref="J14:J77" si="5">IF(C14="","",IF(AND(C14&lt;&gt;$D$3,I14=""),"&lt;-- Input exchange rate",IF(AND(D14="c",K14=""),"         Pls. Insert amount --&gt;","")))</f>
        <v/>
      </c>
      <c r="K14" s="251">
        <f>IF(D14="M",0,IF(AND(C14='Cover Sheet'!$D$30,'DI - Fixed'!D14="C"),'DI - Fixed'!G14,IF(I14=0,0,('DI - Fixed'!G14/'DI - Fixed'!I14))))</f>
        <v>0</v>
      </c>
      <c r="L14" s="10" t="str">
        <f t="shared" si="0"/>
        <v/>
      </c>
      <c r="M14" s="13">
        <f t="shared" si="1"/>
        <v>0.05</v>
      </c>
      <c r="N14" s="10" t="str">
        <f t="shared" ref="N14:N28" si="6">IF(L14="","",(L14-(L14*M14)))</f>
        <v/>
      </c>
      <c r="O14" s="251" t="str">
        <f t="shared" si="2"/>
        <v/>
      </c>
      <c r="P14" s="253"/>
      <c r="Q14" s="7" t="str">
        <f t="shared" ref="Q14:Q28" si="7">IF(D14="c",K14,IF(D14="m",L14,""))</f>
        <v/>
      </c>
      <c r="T14" s="192" t="s">
        <v>214</v>
      </c>
    </row>
    <row r="15" spans="1:21">
      <c r="A15" s="62"/>
      <c r="B15" s="126"/>
      <c r="C15" s="109"/>
      <c r="D15" s="109"/>
      <c r="E15" s="137" t="str">
        <f t="shared" si="3"/>
        <v/>
      </c>
      <c r="F15" s="136" t="str">
        <f t="shared" si="4"/>
        <v/>
      </c>
      <c r="G15" s="127"/>
      <c r="H15" s="127"/>
      <c r="I15" s="128"/>
      <c r="J15" s="8" t="str">
        <f t="shared" si="5"/>
        <v/>
      </c>
      <c r="K15" s="251">
        <f>IF(D15="M",0,IF(AND(C15='Cover Sheet'!$D$30,'DI - Fixed'!D15="C"),'DI - Fixed'!G15,IF(I15=0,0,('DI - Fixed'!G15/'DI - Fixed'!I15))))</f>
        <v>0</v>
      </c>
      <c r="L15" s="10" t="str">
        <f t="shared" si="0"/>
        <v/>
      </c>
      <c r="M15" s="13">
        <f t="shared" si="1"/>
        <v>0.05</v>
      </c>
      <c r="N15" s="10" t="str">
        <f t="shared" si="6"/>
        <v/>
      </c>
      <c r="O15" s="251" t="str">
        <f t="shared" si="2"/>
        <v/>
      </c>
      <c r="P15" s="253"/>
      <c r="Q15" s="7" t="str">
        <f t="shared" si="7"/>
        <v/>
      </c>
      <c r="T15" s="192" t="s">
        <v>215</v>
      </c>
    </row>
    <row r="16" spans="1:21">
      <c r="A16" s="62"/>
      <c r="B16" s="126"/>
      <c r="C16" s="109"/>
      <c r="D16" s="109"/>
      <c r="E16" s="137" t="str">
        <f t="shared" si="3"/>
        <v/>
      </c>
      <c r="F16" s="136" t="str">
        <f t="shared" si="4"/>
        <v/>
      </c>
      <c r="G16" s="127"/>
      <c r="H16" s="127"/>
      <c r="I16" s="128"/>
      <c r="J16" s="8" t="str">
        <f t="shared" si="5"/>
        <v/>
      </c>
      <c r="K16" s="251">
        <f>IF(D16="M",0,IF(AND(C16='Cover Sheet'!$D$30,'DI - Fixed'!D16="C"),'DI - Fixed'!G16,IF(I16=0,0,('DI - Fixed'!G16/'DI - Fixed'!I16))))</f>
        <v>0</v>
      </c>
      <c r="L16" s="10" t="str">
        <f t="shared" si="0"/>
        <v/>
      </c>
      <c r="M16" s="13">
        <f t="shared" si="1"/>
        <v>0.05</v>
      </c>
      <c r="N16" s="10" t="str">
        <f t="shared" si="6"/>
        <v/>
      </c>
      <c r="O16" s="251" t="str">
        <f t="shared" si="2"/>
        <v/>
      </c>
      <c r="P16" s="253"/>
      <c r="Q16" s="7" t="str">
        <f t="shared" si="7"/>
        <v/>
      </c>
      <c r="T16" s="192" t="s">
        <v>216</v>
      </c>
    </row>
    <row r="17" spans="1:20">
      <c r="A17" s="62"/>
      <c r="B17" s="126"/>
      <c r="C17" s="109"/>
      <c r="D17" s="109"/>
      <c r="E17" s="137" t="str">
        <f t="shared" si="3"/>
        <v/>
      </c>
      <c r="F17" s="136" t="str">
        <f t="shared" si="4"/>
        <v/>
      </c>
      <c r="G17" s="127"/>
      <c r="H17" s="127"/>
      <c r="I17" s="128"/>
      <c r="J17" s="8" t="str">
        <f t="shared" si="5"/>
        <v/>
      </c>
      <c r="K17" s="251">
        <f>IF(D17="M",0,IF(AND(C17='Cover Sheet'!$D$30,'DI - Fixed'!D17="C"),'DI - Fixed'!G17,IF(I17=0,0,('DI - Fixed'!G17/'DI - Fixed'!I17))))</f>
        <v>0</v>
      </c>
      <c r="L17" s="10" t="str">
        <f t="shared" si="0"/>
        <v/>
      </c>
      <c r="M17" s="13">
        <f t="shared" si="1"/>
        <v>0.05</v>
      </c>
      <c r="N17" s="10" t="str">
        <f t="shared" si="6"/>
        <v/>
      </c>
      <c r="O17" s="251" t="str">
        <f t="shared" si="2"/>
        <v/>
      </c>
      <c r="P17" s="253"/>
      <c r="Q17" s="7" t="str">
        <f t="shared" si="7"/>
        <v/>
      </c>
      <c r="T17" s="192" t="s">
        <v>217</v>
      </c>
    </row>
    <row r="18" spans="1:20" ht="13.5" thickBot="1">
      <c r="A18" s="62"/>
      <c r="B18" s="126"/>
      <c r="C18" s="109"/>
      <c r="D18" s="109"/>
      <c r="E18" s="137" t="str">
        <f t="shared" si="3"/>
        <v/>
      </c>
      <c r="F18" s="136" t="str">
        <f t="shared" si="4"/>
        <v/>
      </c>
      <c r="G18" s="127"/>
      <c r="H18" s="127"/>
      <c r="I18" s="128"/>
      <c r="J18" s="8" t="str">
        <f t="shared" si="5"/>
        <v/>
      </c>
      <c r="K18" s="251">
        <f>IF(D18="M",0,IF(AND(C18='Cover Sheet'!$D$30,'DI - Fixed'!D18="C"),'DI - Fixed'!G18,IF(I18=0,0,('DI - Fixed'!G18/'DI - Fixed'!I18))))</f>
        <v>0</v>
      </c>
      <c r="L18" s="10" t="str">
        <f t="shared" si="0"/>
        <v/>
      </c>
      <c r="M18" s="13">
        <f t="shared" si="1"/>
        <v>0.05</v>
      </c>
      <c r="N18" s="10" t="str">
        <f t="shared" si="6"/>
        <v/>
      </c>
      <c r="O18" s="251" t="str">
        <f t="shared" si="2"/>
        <v/>
      </c>
      <c r="P18" s="254">
        <f>SUM(O13:O18)</f>
        <v>0</v>
      </c>
      <c r="Q18" s="7" t="str">
        <f t="shared" si="7"/>
        <v/>
      </c>
      <c r="T18" s="192" t="s">
        <v>218</v>
      </c>
    </row>
    <row r="19" spans="1:20" s="149" customFormat="1">
      <c r="A19" s="159"/>
      <c r="B19" s="164"/>
      <c r="C19" s="165"/>
      <c r="D19" s="165"/>
      <c r="E19" s="160"/>
      <c r="F19" s="161"/>
      <c r="G19" s="166"/>
      <c r="H19" s="166"/>
      <c r="I19" s="167"/>
      <c r="J19" s="8"/>
      <c r="K19" s="162"/>
      <c r="L19" s="162"/>
      <c r="M19" s="163"/>
      <c r="N19" s="162"/>
      <c r="O19" s="247"/>
      <c r="P19" s="260"/>
      <c r="T19" s="192" t="s">
        <v>219</v>
      </c>
    </row>
    <row r="20" spans="1:20">
      <c r="A20" s="62" t="s">
        <v>123</v>
      </c>
      <c r="B20" s="38" t="s">
        <v>124</v>
      </c>
      <c r="C20" s="5"/>
      <c r="D20" s="5"/>
      <c r="E20" s="137"/>
      <c r="F20" s="136"/>
      <c r="G20" s="11"/>
      <c r="H20" s="12"/>
      <c r="I20" s="68"/>
      <c r="J20" s="8"/>
      <c r="K20" s="11"/>
      <c r="L20" s="11"/>
      <c r="M20" s="14"/>
      <c r="N20" s="11"/>
      <c r="O20" s="247"/>
      <c r="P20" s="197"/>
      <c r="T20" s="192" t="s">
        <v>220</v>
      </c>
    </row>
    <row r="21" spans="1:20">
      <c r="A21" s="62" t="s">
        <v>125</v>
      </c>
      <c r="B21" s="37" t="s">
        <v>204</v>
      </c>
      <c r="C21" s="5"/>
      <c r="D21" s="5"/>
      <c r="E21" s="137"/>
      <c r="F21" s="136"/>
      <c r="G21" s="11"/>
      <c r="H21" s="12"/>
      <c r="I21" s="68"/>
      <c r="J21" s="8"/>
      <c r="K21" s="11"/>
      <c r="L21" s="11"/>
      <c r="M21" s="14"/>
      <c r="N21" s="11"/>
      <c r="O21" s="247"/>
      <c r="P21" s="247"/>
      <c r="T21" s="192" t="s">
        <v>221</v>
      </c>
    </row>
    <row r="22" spans="1:20">
      <c r="A22" s="62"/>
      <c r="B22" s="37" t="s">
        <v>261</v>
      </c>
      <c r="C22" s="5"/>
      <c r="D22" s="5"/>
      <c r="E22" s="137"/>
      <c r="F22" s="136"/>
      <c r="G22" s="11"/>
      <c r="H22" s="12"/>
      <c r="I22" s="68"/>
      <c r="J22" s="8"/>
      <c r="K22" s="11"/>
      <c r="L22" s="11"/>
      <c r="M22" s="14"/>
      <c r="N22" s="11"/>
      <c r="O22" s="247"/>
      <c r="P22" s="247"/>
      <c r="T22" s="192" t="s">
        <v>222</v>
      </c>
    </row>
    <row r="23" spans="1:20">
      <c r="A23" s="62"/>
      <c r="B23" s="126"/>
      <c r="C23" s="109"/>
      <c r="D23" s="109"/>
      <c r="E23" s="137" t="str">
        <f t="shared" si="3"/>
        <v/>
      </c>
      <c r="F23" s="136" t="str">
        <f t="shared" si="4"/>
        <v/>
      </c>
      <c r="G23" s="127"/>
      <c r="H23" s="129"/>
      <c r="I23" s="128"/>
      <c r="J23" s="8" t="str">
        <f t="shared" si="5"/>
        <v/>
      </c>
      <c r="K23" s="251">
        <f>IF(D23="M",0,IF(AND(C23='Cover Sheet'!$D$30,'DI - Fixed'!D23="C"),'DI - Fixed'!G23,IF(I23=0,0,('DI - Fixed'!G23/'DI - Fixed'!I23))))</f>
        <v>0</v>
      </c>
      <c r="L23" s="10" t="str">
        <f t="shared" ref="L23:L28" si="8">IF(H23="","",IF(AND(C23&lt;&gt;$D$3,I23=""),"",IF(C23&lt;&gt;$D$3,H23/I23,H23)))</f>
        <v/>
      </c>
      <c r="M23" s="13">
        <f t="shared" ref="M23:M28" si="9">IF(C23="",0.05,IF(C23=$D$3,0.05,0.1))</f>
        <v>0.05</v>
      </c>
      <c r="N23" s="10" t="str">
        <f t="shared" si="6"/>
        <v/>
      </c>
      <c r="O23" s="251" t="str">
        <f t="shared" ref="O23:O28" si="10">IF(D23="","",IF(AND(D23="m",K23&gt;1),"ERROR",IF(AND(K23=0,L23&lt;&gt;""),L23-N23,IF(L23="","",IF(K23=0,L23-N23, IF(N23&gt;=K23,0,K23-N23))))))</f>
        <v/>
      </c>
      <c r="P23" s="255"/>
      <c r="Q23" s="7" t="str">
        <f t="shared" si="7"/>
        <v/>
      </c>
      <c r="T23" s="192" t="s">
        <v>223</v>
      </c>
    </row>
    <row r="24" spans="1:20">
      <c r="A24" s="62"/>
      <c r="B24" s="126"/>
      <c r="C24" s="109"/>
      <c r="D24" s="109"/>
      <c r="E24" s="137" t="str">
        <f t="shared" si="3"/>
        <v/>
      </c>
      <c r="F24" s="136" t="str">
        <f t="shared" si="4"/>
        <v/>
      </c>
      <c r="G24" s="127"/>
      <c r="H24" s="129"/>
      <c r="I24" s="128"/>
      <c r="J24" s="8" t="str">
        <f t="shared" si="5"/>
        <v/>
      </c>
      <c r="K24" s="251">
        <f>IF(D24="M",0,IF(AND(C24='Cover Sheet'!$D$30,'DI - Fixed'!D24="C"),'DI - Fixed'!G24,IF(I24=0,0,('DI - Fixed'!G24/'DI - Fixed'!I24))))</f>
        <v>0</v>
      </c>
      <c r="L24" s="10" t="str">
        <f t="shared" si="8"/>
        <v/>
      </c>
      <c r="M24" s="13">
        <f t="shared" si="9"/>
        <v>0.05</v>
      </c>
      <c r="N24" s="10" t="str">
        <f t="shared" si="6"/>
        <v/>
      </c>
      <c r="O24" s="251" t="str">
        <f t="shared" si="10"/>
        <v/>
      </c>
      <c r="P24" s="256"/>
      <c r="Q24" s="7" t="str">
        <f t="shared" si="7"/>
        <v/>
      </c>
    </row>
    <row r="25" spans="1:20">
      <c r="A25" s="62"/>
      <c r="B25" s="126"/>
      <c r="C25" s="109"/>
      <c r="D25" s="109"/>
      <c r="E25" s="137" t="str">
        <f t="shared" si="3"/>
        <v/>
      </c>
      <c r="F25" s="136" t="str">
        <f t="shared" si="4"/>
        <v/>
      </c>
      <c r="G25" s="127"/>
      <c r="H25" s="129"/>
      <c r="I25" s="128"/>
      <c r="J25" s="8" t="str">
        <f t="shared" si="5"/>
        <v/>
      </c>
      <c r="K25" s="251">
        <f>IF(D25="M",0,IF(AND(C25='Cover Sheet'!$D$30,'DI - Fixed'!D25="C"),'DI - Fixed'!G25,IF(I25=0,0,('DI - Fixed'!G25/'DI - Fixed'!I25))))</f>
        <v>0</v>
      </c>
      <c r="L25" s="10" t="str">
        <f t="shared" si="8"/>
        <v/>
      </c>
      <c r="M25" s="13">
        <f t="shared" si="9"/>
        <v>0.05</v>
      </c>
      <c r="N25" s="10" t="str">
        <f t="shared" si="6"/>
        <v/>
      </c>
      <c r="O25" s="251" t="str">
        <f t="shared" si="10"/>
        <v/>
      </c>
      <c r="P25" s="256"/>
      <c r="Q25" s="7" t="str">
        <f t="shared" si="7"/>
        <v/>
      </c>
    </row>
    <row r="26" spans="1:20">
      <c r="A26" s="62"/>
      <c r="B26" s="126"/>
      <c r="C26" s="109"/>
      <c r="D26" s="109"/>
      <c r="E26" s="137" t="str">
        <f t="shared" si="3"/>
        <v/>
      </c>
      <c r="F26" s="136" t="str">
        <f t="shared" si="4"/>
        <v/>
      </c>
      <c r="G26" s="127"/>
      <c r="H26" s="129"/>
      <c r="I26" s="128"/>
      <c r="J26" s="8" t="str">
        <f t="shared" si="5"/>
        <v/>
      </c>
      <c r="K26" s="251">
        <f>IF(D26="M",0,IF(AND(C26='Cover Sheet'!$D$30,'DI - Fixed'!D26="C"),'DI - Fixed'!G26,IF(I26=0,0,('DI - Fixed'!G26/'DI - Fixed'!I26))))</f>
        <v>0</v>
      </c>
      <c r="L26" s="10" t="str">
        <f t="shared" si="8"/>
        <v/>
      </c>
      <c r="M26" s="13">
        <f t="shared" si="9"/>
        <v>0.05</v>
      </c>
      <c r="N26" s="10" t="str">
        <f t="shared" si="6"/>
        <v/>
      </c>
      <c r="O26" s="251" t="str">
        <f t="shared" si="10"/>
        <v/>
      </c>
      <c r="P26" s="256"/>
      <c r="Q26" s="7" t="str">
        <f t="shared" si="7"/>
        <v/>
      </c>
    </row>
    <row r="27" spans="1:20">
      <c r="A27" s="62"/>
      <c r="B27" s="126"/>
      <c r="C27" s="109"/>
      <c r="D27" s="109"/>
      <c r="E27" s="137" t="str">
        <f t="shared" si="3"/>
        <v/>
      </c>
      <c r="F27" s="136" t="str">
        <f t="shared" si="4"/>
        <v/>
      </c>
      <c r="G27" s="127"/>
      <c r="H27" s="129"/>
      <c r="I27" s="128"/>
      <c r="J27" s="8" t="str">
        <f t="shared" si="5"/>
        <v/>
      </c>
      <c r="K27" s="251">
        <f>IF(D27="M",0,IF(AND(C27='Cover Sheet'!$D$30,'DI - Fixed'!D27="C"),'DI - Fixed'!G27,IF(I27=0,0,('DI - Fixed'!G27/'DI - Fixed'!I27))))</f>
        <v>0</v>
      </c>
      <c r="L27" s="10" t="str">
        <f t="shared" si="8"/>
        <v/>
      </c>
      <c r="M27" s="13">
        <f t="shared" si="9"/>
        <v>0.05</v>
      </c>
      <c r="N27" s="10" t="str">
        <f t="shared" si="6"/>
        <v/>
      </c>
      <c r="O27" s="251" t="str">
        <f t="shared" si="10"/>
        <v/>
      </c>
      <c r="P27" s="256"/>
      <c r="Q27" s="7" t="str">
        <f t="shared" si="7"/>
        <v/>
      </c>
    </row>
    <row r="28" spans="1:20" ht="13.5" thickBot="1">
      <c r="A28" s="62"/>
      <c r="B28" s="126"/>
      <c r="C28" s="109"/>
      <c r="D28" s="109"/>
      <c r="E28" s="137" t="str">
        <f t="shared" si="3"/>
        <v/>
      </c>
      <c r="F28" s="136" t="str">
        <f t="shared" si="4"/>
        <v/>
      </c>
      <c r="G28" s="127"/>
      <c r="H28" s="129"/>
      <c r="I28" s="128"/>
      <c r="J28" s="8" t="str">
        <f t="shared" si="5"/>
        <v/>
      </c>
      <c r="K28" s="251">
        <f>IF(D28="M",0,IF(AND(C28='Cover Sheet'!$D$30,'DI - Fixed'!D28="C"),'DI - Fixed'!G28,IF(I28=0,0,('DI - Fixed'!G28/'DI - Fixed'!I28))))</f>
        <v>0</v>
      </c>
      <c r="L28" s="10" t="str">
        <f t="shared" si="8"/>
        <v/>
      </c>
      <c r="M28" s="13">
        <f t="shared" si="9"/>
        <v>0.05</v>
      </c>
      <c r="N28" s="10" t="str">
        <f t="shared" si="6"/>
        <v/>
      </c>
      <c r="O28" s="251" t="str">
        <f t="shared" si="10"/>
        <v/>
      </c>
      <c r="P28" s="254">
        <f>SUM(O23:O28)</f>
        <v>0</v>
      </c>
      <c r="Q28" s="7" t="str">
        <f t="shared" si="7"/>
        <v/>
      </c>
    </row>
    <row r="29" spans="1:20">
      <c r="A29" s="59"/>
      <c r="B29" s="168"/>
      <c r="C29" s="153"/>
      <c r="D29" s="153"/>
      <c r="E29" s="137"/>
      <c r="F29" s="136"/>
      <c r="G29" s="169"/>
      <c r="H29" s="170"/>
      <c r="I29" s="171"/>
      <c r="J29" s="8"/>
      <c r="K29" s="11"/>
      <c r="L29" s="11"/>
      <c r="M29" s="14"/>
      <c r="N29" s="11"/>
      <c r="O29" s="247"/>
      <c r="P29" s="247"/>
    </row>
    <row r="30" spans="1:20">
      <c r="A30" s="59" t="s">
        <v>126</v>
      </c>
      <c r="B30" s="37" t="s">
        <v>127</v>
      </c>
      <c r="C30" s="5"/>
      <c r="D30" s="5"/>
      <c r="E30" s="137"/>
      <c r="F30" s="136"/>
      <c r="G30" s="11"/>
      <c r="H30" s="12"/>
      <c r="I30" s="68"/>
      <c r="J30" s="8"/>
      <c r="K30" s="11"/>
      <c r="L30" s="11"/>
      <c r="M30" s="14"/>
      <c r="N30" s="11"/>
      <c r="O30" s="247"/>
      <c r="P30" s="247"/>
    </row>
    <row r="31" spans="1:20">
      <c r="A31" s="62"/>
      <c r="B31" s="126"/>
      <c r="C31" s="109"/>
      <c r="D31" s="109"/>
      <c r="E31" s="137" t="str">
        <f t="shared" ref="E31:E44" si="11">IF(B31="","",IF(AND(B31&lt;&gt;"",C31=""),"&lt;--Currency",IF(D31="M","",IF(D31="C","","&lt;--Input C or M"))))</f>
        <v/>
      </c>
      <c r="F31" s="136" t="str">
        <f t="shared" ref="F31:F44" si="12">IF(AND(D31="c", G31=""),"Cst / Mkt Val.--&gt;",IF(AND(D31="c", H31=""),"Mkt Value--&gt;",IF(AND(D31="m", H31="")," Mkt Value--&gt;","")))</f>
        <v/>
      </c>
      <c r="G31" s="127"/>
      <c r="H31" s="129"/>
      <c r="I31" s="128"/>
      <c r="J31" s="8" t="str">
        <f t="shared" si="5"/>
        <v/>
      </c>
      <c r="K31" s="251">
        <f>IF(D31="M",0,IF(AND(C31='Cover Sheet'!$D$30,'DI - Fixed'!D31="C"),'DI - Fixed'!G31,IF(I31=0,0,('DI - Fixed'!G31/'DI - Fixed'!I31))))</f>
        <v>0</v>
      </c>
      <c r="L31" s="10" t="str">
        <f t="shared" ref="L31:L36" si="13">IF(H31="","",IF(AND(C31&lt;&gt;$D$3,I31=""),"",IF(C31&lt;&gt;$D$3,H31/I31,H31)))</f>
        <v/>
      </c>
      <c r="M31" s="13">
        <f t="shared" ref="M31:M36" si="14">IF(C31="",0.1,IF(C31=$D$3,0.1,0.15))</f>
        <v>0.1</v>
      </c>
      <c r="N31" s="10" t="str">
        <f t="shared" ref="N31:N44" si="15">IF(L31="","",(L31-(L31*M31)))</f>
        <v/>
      </c>
      <c r="O31" s="251" t="str">
        <f t="shared" ref="O31:O36" si="16">IF(D31="","",IF(AND(D31="m",K31&gt;1),"ERROR",IF(AND(K31=0,L31&lt;&gt;""),L31-N31,IF(L31="","",IF(K31=0,L31-N31, IF(N31&gt;=K31,0,K31-N31))))))</f>
        <v/>
      </c>
      <c r="P31" s="255"/>
      <c r="Q31" s="7" t="str">
        <f t="shared" ref="Q31:Q44" si="17">IF(D31="c",K31,IF(D31="m",L31,""))</f>
        <v/>
      </c>
    </row>
    <row r="32" spans="1:20">
      <c r="A32" s="62"/>
      <c r="B32" s="126"/>
      <c r="C32" s="109"/>
      <c r="D32" s="109"/>
      <c r="E32" s="137" t="str">
        <f t="shared" si="11"/>
        <v/>
      </c>
      <c r="F32" s="136" t="str">
        <f t="shared" si="12"/>
        <v/>
      </c>
      <c r="G32" s="127"/>
      <c r="H32" s="129"/>
      <c r="I32" s="128"/>
      <c r="J32" s="8" t="str">
        <f t="shared" si="5"/>
        <v/>
      </c>
      <c r="K32" s="251">
        <f>IF(D32="M",0,IF(AND(C32='Cover Sheet'!$D$30,'DI - Fixed'!D32="C"),'DI - Fixed'!G32,IF(I32=0,0,('DI - Fixed'!G32/'DI - Fixed'!I32))))</f>
        <v>0</v>
      </c>
      <c r="L32" s="10" t="str">
        <f t="shared" si="13"/>
        <v/>
      </c>
      <c r="M32" s="13">
        <f t="shared" si="14"/>
        <v>0.1</v>
      </c>
      <c r="N32" s="10" t="str">
        <f t="shared" si="15"/>
        <v/>
      </c>
      <c r="O32" s="251" t="str">
        <f t="shared" si="16"/>
        <v/>
      </c>
      <c r="P32" s="256"/>
      <c r="Q32" s="7" t="str">
        <f t="shared" si="17"/>
        <v/>
      </c>
    </row>
    <row r="33" spans="1:17">
      <c r="A33" s="62"/>
      <c r="B33" s="126"/>
      <c r="C33" s="109"/>
      <c r="D33" s="109"/>
      <c r="E33" s="137" t="str">
        <f t="shared" si="11"/>
        <v/>
      </c>
      <c r="F33" s="136" t="str">
        <f t="shared" si="12"/>
        <v/>
      </c>
      <c r="G33" s="127"/>
      <c r="H33" s="129"/>
      <c r="I33" s="128"/>
      <c r="J33" s="8" t="str">
        <f t="shared" si="5"/>
        <v/>
      </c>
      <c r="K33" s="251">
        <f>IF(D33="M",0,IF(AND(C33='Cover Sheet'!$D$30,'DI - Fixed'!D33="C"),'DI - Fixed'!G33,IF(I33=0,0,('DI - Fixed'!G33/'DI - Fixed'!I33))))</f>
        <v>0</v>
      </c>
      <c r="L33" s="10" t="str">
        <f t="shared" si="13"/>
        <v/>
      </c>
      <c r="M33" s="13">
        <f t="shared" si="14"/>
        <v>0.1</v>
      </c>
      <c r="N33" s="10" t="str">
        <f t="shared" si="15"/>
        <v/>
      </c>
      <c r="O33" s="251" t="str">
        <f t="shared" si="16"/>
        <v/>
      </c>
      <c r="P33" s="256"/>
      <c r="Q33" s="7" t="str">
        <f t="shared" si="17"/>
        <v/>
      </c>
    </row>
    <row r="34" spans="1:17">
      <c r="A34" s="62"/>
      <c r="B34" s="126"/>
      <c r="C34" s="109"/>
      <c r="D34" s="109"/>
      <c r="E34" s="137" t="str">
        <f t="shared" si="11"/>
        <v/>
      </c>
      <c r="F34" s="136" t="str">
        <f t="shared" si="12"/>
        <v/>
      </c>
      <c r="G34" s="127"/>
      <c r="H34" s="129"/>
      <c r="I34" s="128"/>
      <c r="J34" s="8" t="str">
        <f t="shared" si="5"/>
        <v/>
      </c>
      <c r="K34" s="251">
        <f>IF(D34="M",0,IF(AND(C34='Cover Sheet'!$D$30,'DI - Fixed'!D34="C"),'DI - Fixed'!G34,IF(I34=0,0,('DI - Fixed'!G34/'DI - Fixed'!I34))))</f>
        <v>0</v>
      </c>
      <c r="L34" s="10" t="str">
        <f t="shared" si="13"/>
        <v/>
      </c>
      <c r="M34" s="13">
        <f t="shared" si="14"/>
        <v>0.1</v>
      </c>
      <c r="N34" s="10" t="str">
        <f t="shared" si="15"/>
        <v/>
      </c>
      <c r="O34" s="251" t="str">
        <f t="shared" si="16"/>
        <v/>
      </c>
      <c r="P34" s="256"/>
      <c r="Q34" s="7" t="str">
        <f t="shared" si="17"/>
        <v/>
      </c>
    </row>
    <row r="35" spans="1:17">
      <c r="A35" s="62"/>
      <c r="B35" s="126"/>
      <c r="C35" s="109"/>
      <c r="D35" s="109"/>
      <c r="E35" s="137" t="str">
        <f t="shared" si="11"/>
        <v/>
      </c>
      <c r="F35" s="136" t="str">
        <f t="shared" si="12"/>
        <v/>
      </c>
      <c r="G35" s="127"/>
      <c r="H35" s="129"/>
      <c r="I35" s="128"/>
      <c r="J35" s="8" t="str">
        <f t="shared" si="5"/>
        <v/>
      </c>
      <c r="K35" s="251">
        <f>IF(D35="M",0,IF(AND(C35='Cover Sheet'!$D$30,'DI - Fixed'!D35="C"),'DI - Fixed'!G35,IF(I35=0,0,('DI - Fixed'!G35/'DI - Fixed'!I35))))</f>
        <v>0</v>
      </c>
      <c r="L35" s="10" t="str">
        <f t="shared" si="13"/>
        <v/>
      </c>
      <c r="M35" s="13">
        <f t="shared" si="14"/>
        <v>0.1</v>
      </c>
      <c r="N35" s="10" t="str">
        <f t="shared" si="15"/>
        <v/>
      </c>
      <c r="O35" s="251" t="str">
        <f t="shared" si="16"/>
        <v/>
      </c>
      <c r="P35" s="256"/>
      <c r="Q35" s="7" t="str">
        <f t="shared" si="17"/>
        <v/>
      </c>
    </row>
    <row r="36" spans="1:17" ht="13.5" thickBot="1">
      <c r="A36" s="62"/>
      <c r="B36" s="126"/>
      <c r="C36" s="109"/>
      <c r="D36" s="109"/>
      <c r="E36" s="137" t="str">
        <f t="shared" si="11"/>
        <v/>
      </c>
      <c r="F36" s="136" t="str">
        <f t="shared" si="12"/>
        <v/>
      </c>
      <c r="G36" s="127"/>
      <c r="H36" s="129"/>
      <c r="I36" s="128"/>
      <c r="J36" s="8" t="str">
        <f t="shared" si="5"/>
        <v/>
      </c>
      <c r="K36" s="251">
        <f>IF(D36="M",0,IF(AND(C36='Cover Sheet'!$D$30,'DI - Fixed'!D36="C"),'DI - Fixed'!G36,IF(I36=0,0,('DI - Fixed'!G36/'DI - Fixed'!I36))))</f>
        <v>0</v>
      </c>
      <c r="L36" s="10" t="str">
        <f t="shared" si="13"/>
        <v/>
      </c>
      <c r="M36" s="13">
        <f t="shared" si="14"/>
        <v>0.1</v>
      </c>
      <c r="N36" s="10" t="str">
        <f t="shared" si="15"/>
        <v/>
      </c>
      <c r="O36" s="251" t="str">
        <f t="shared" si="16"/>
        <v/>
      </c>
      <c r="P36" s="254">
        <f>SUM(O31:O36)</f>
        <v>0</v>
      </c>
      <c r="Q36" s="7" t="str">
        <f t="shared" si="17"/>
        <v/>
      </c>
    </row>
    <row r="37" spans="1:17">
      <c r="A37" s="59"/>
      <c r="B37" s="168"/>
      <c r="C37" s="153"/>
      <c r="D37" s="153"/>
      <c r="E37" s="137"/>
      <c r="F37" s="136"/>
      <c r="G37" s="169"/>
      <c r="H37" s="170"/>
      <c r="I37" s="171"/>
      <c r="J37" s="8"/>
      <c r="K37" s="11"/>
      <c r="L37" s="11"/>
      <c r="M37" s="14"/>
      <c r="N37" s="11"/>
      <c r="O37" s="247"/>
      <c r="P37" s="247"/>
    </row>
    <row r="38" spans="1:17">
      <c r="A38" s="59" t="s">
        <v>128</v>
      </c>
      <c r="B38" s="38" t="s">
        <v>129</v>
      </c>
      <c r="C38" s="5"/>
      <c r="D38" s="5"/>
      <c r="E38" s="137"/>
      <c r="F38" s="136"/>
      <c r="G38" s="11"/>
      <c r="H38" s="12"/>
      <c r="I38" s="68"/>
      <c r="J38" s="8"/>
      <c r="K38" s="11"/>
      <c r="L38" s="11"/>
      <c r="M38" s="14"/>
      <c r="N38" s="11"/>
      <c r="O38" s="247"/>
      <c r="P38" s="247"/>
    </row>
    <row r="39" spans="1:17">
      <c r="A39" s="62"/>
      <c r="B39" s="126"/>
      <c r="C39" s="109"/>
      <c r="D39" s="109"/>
      <c r="E39" s="137" t="str">
        <f t="shared" si="11"/>
        <v/>
      </c>
      <c r="F39" s="136" t="str">
        <f t="shared" si="12"/>
        <v/>
      </c>
      <c r="G39" s="127"/>
      <c r="H39" s="129"/>
      <c r="I39" s="128"/>
      <c r="J39" s="8" t="str">
        <f t="shared" si="5"/>
        <v/>
      </c>
      <c r="K39" s="251">
        <f>IF(D39="M",0,IF(AND(C39='Cover Sheet'!$D$30,'DI - Fixed'!D39="C"),'DI - Fixed'!G39,IF(I39=0,0,('DI - Fixed'!G39/'DI - Fixed'!I39))))</f>
        <v>0</v>
      </c>
      <c r="L39" s="10" t="str">
        <f t="shared" ref="L39:L44" si="18">IF(H39="","",IF(AND(C39&lt;&gt;$D$3,I39=""),"",IF(C39&lt;&gt;$D$3,H39/I39,H39)))</f>
        <v/>
      </c>
      <c r="M39" s="13">
        <f t="shared" ref="M39:M44" si="19">IF(C39="",0.3,IF(C39=$D$3,0.3,0.35))</f>
        <v>0.3</v>
      </c>
      <c r="N39" s="10" t="str">
        <f t="shared" si="15"/>
        <v/>
      </c>
      <c r="O39" s="251" t="str">
        <f t="shared" ref="O39:O44" si="20">IF(D39="","",IF(AND(D39="m",K39&gt;1),"ERROR",IF(AND(K39=0,L39&lt;&gt;""),L39-N39,IF(L39="","",IF(K39=0,L39-N39, IF(N39&gt;=K39,0,K39-N39))))))</f>
        <v/>
      </c>
      <c r="P39" s="255"/>
      <c r="Q39" s="7" t="str">
        <f t="shared" si="17"/>
        <v/>
      </c>
    </row>
    <row r="40" spans="1:17">
      <c r="A40" s="62"/>
      <c r="B40" s="126"/>
      <c r="C40" s="109"/>
      <c r="D40" s="109"/>
      <c r="E40" s="137" t="str">
        <f t="shared" si="11"/>
        <v/>
      </c>
      <c r="F40" s="136" t="str">
        <f t="shared" si="12"/>
        <v/>
      </c>
      <c r="G40" s="127"/>
      <c r="H40" s="129"/>
      <c r="I40" s="128"/>
      <c r="J40" s="8" t="str">
        <f t="shared" si="5"/>
        <v/>
      </c>
      <c r="K40" s="251">
        <f>IF(D40="M",0,IF(AND(C40='Cover Sheet'!$D$30,'DI - Fixed'!D40="C"),'DI - Fixed'!G40,IF(I40=0,0,('DI - Fixed'!G40/'DI - Fixed'!I40))))</f>
        <v>0</v>
      </c>
      <c r="L40" s="10" t="str">
        <f t="shared" si="18"/>
        <v/>
      </c>
      <c r="M40" s="13">
        <f t="shared" si="19"/>
        <v>0.3</v>
      </c>
      <c r="N40" s="10" t="str">
        <f t="shared" si="15"/>
        <v/>
      </c>
      <c r="O40" s="251" t="str">
        <f t="shared" si="20"/>
        <v/>
      </c>
      <c r="P40" s="256"/>
      <c r="Q40" s="7" t="str">
        <f t="shared" si="17"/>
        <v/>
      </c>
    </row>
    <row r="41" spans="1:17">
      <c r="A41" s="62"/>
      <c r="B41" s="126"/>
      <c r="C41" s="109"/>
      <c r="D41" s="109"/>
      <c r="E41" s="137" t="str">
        <f t="shared" si="11"/>
        <v/>
      </c>
      <c r="F41" s="136" t="str">
        <f t="shared" si="12"/>
        <v/>
      </c>
      <c r="G41" s="127"/>
      <c r="H41" s="129"/>
      <c r="I41" s="128"/>
      <c r="J41" s="8" t="str">
        <f t="shared" si="5"/>
        <v/>
      </c>
      <c r="K41" s="251">
        <f>IF(D41="M",0,IF(AND(C41='Cover Sheet'!$D$30,'DI - Fixed'!D41="C"),'DI - Fixed'!G41,IF(I41=0,0,('DI - Fixed'!G41/'DI - Fixed'!I41))))</f>
        <v>0</v>
      </c>
      <c r="L41" s="10" t="str">
        <f t="shared" si="18"/>
        <v/>
      </c>
      <c r="M41" s="13">
        <f t="shared" si="19"/>
        <v>0.3</v>
      </c>
      <c r="N41" s="10" t="str">
        <f t="shared" si="15"/>
        <v/>
      </c>
      <c r="O41" s="251" t="str">
        <f t="shared" si="20"/>
        <v/>
      </c>
      <c r="P41" s="256"/>
      <c r="Q41" s="7" t="str">
        <f t="shared" si="17"/>
        <v/>
      </c>
    </row>
    <row r="42" spans="1:17">
      <c r="A42" s="62"/>
      <c r="B42" s="126"/>
      <c r="C42" s="109"/>
      <c r="D42" s="109"/>
      <c r="E42" s="137" t="str">
        <f t="shared" si="11"/>
        <v/>
      </c>
      <c r="F42" s="136" t="str">
        <f t="shared" si="12"/>
        <v/>
      </c>
      <c r="G42" s="127"/>
      <c r="H42" s="129"/>
      <c r="I42" s="128"/>
      <c r="J42" s="8" t="str">
        <f t="shared" si="5"/>
        <v/>
      </c>
      <c r="K42" s="251">
        <f>IF(D42="M",0,IF(AND(C42='Cover Sheet'!$D$30,'DI - Fixed'!D42="C"),'DI - Fixed'!G42,IF(I42=0,0,('DI - Fixed'!G42/'DI - Fixed'!I42))))</f>
        <v>0</v>
      </c>
      <c r="L42" s="10" t="str">
        <f t="shared" si="18"/>
        <v/>
      </c>
      <c r="M42" s="13">
        <f t="shared" si="19"/>
        <v>0.3</v>
      </c>
      <c r="N42" s="10" t="str">
        <f t="shared" si="15"/>
        <v/>
      </c>
      <c r="O42" s="251" t="str">
        <f t="shared" si="20"/>
        <v/>
      </c>
      <c r="P42" s="256"/>
      <c r="Q42" s="7" t="str">
        <f t="shared" si="17"/>
        <v/>
      </c>
    </row>
    <row r="43" spans="1:17">
      <c r="A43" s="62"/>
      <c r="B43" s="126"/>
      <c r="C43" s="109"/>
      <c r="D43" s="109"/>
      <c r="E43" s="137" t="str">
        <f t="shared" si="11"/>
        <v/>
      </c>
      <c r="F43" s="136" t="str">
        <f t="shared" si="12"/>
        <v/>
      </c>
      <c r="G43" s="127"/>
      <c r="H43" s="129"/>
      <c r="I43" s="128"/>
      <c r="J43" s="8" t="str">
        <f t="shared" si="5"/>
        <v/>
      </c>
      <c r="K43" s="251">
        <f>IF(D43="M",0,IF(AND(C43='Cover Sheet'!$D$30,'DI - Fixed'!D43="C"),'DI - Fixed'!G43,IF(I43=0,0,('DI - Fixed'!G43/'DI - Fixed'!I43))))</f>
        <v>0</v>
      </c>
      <c r="L43" s="10" t="str">
        <f t="shared" si="18"/>
        <v/>
      </c>
      <c r="M43" s="13">
        <f t="shared" si="19"/>
        <v>0.3</v>
      </c>
      <c r="N43" s="10" t="str">
        <f t="shared" si="15"/>
        <v/>
      </c>
      <c r="O43" s="251" t="str">
        <f t="shared" si="20"/>
        <v/>
      </c>
      <c r="P43" s="256"/>
      <c r="Q43" s="7" t="str">
        <f t="shared" si="17"/>
        <v/>
      </c>
    </row>
    <row r="44" spans="1:17" ht="13.5" thickBot="1">
      <c r="A44" s="62"/>
      <c r="B44" s="126"/>
      <c r="C44" s="109"/>
      <c r="D44" s="109"/>
      <c r="E44" s="137" t="str">
        <f t="shared" si="11"/>
        <v/>
      </c>
      <c r="F44" s="136" t="str">
        <f t="shared" si="12"/>
        <v/>
      </c>
      <c r="G44" s="127"/>
      <c r="H44" s="129"/>
      <c r="I44" s="128"/>
      <c r="J44" s="8" t="str">
        <f t="shared" si="5"/>
        <v/>
      </c>
      <c r="K44" s="251">
        <f>IF(D44="M",0,IF(AND(C44='Cover Sheet'!$D$30,'DI - Fixed'!D44="C"),'DI - Fixed'!G44,IF(I44=0,0,('DI - Fixed'!G44/'DI - Fixed'!I44))))</f>
        <v>0</v>
      </c>
      <c r="L44" s="10" t="str">
        <f t="shared" si="18"/>
        <v/>
      </c>
      <c r="M44" s="13">
        <f t="shared" si="19"/>
        <v>0.3</v>
      </c>
      <c r="N44" s="10" t="str">
        <f t="shared" si="15"/>
        <v/>
      </c>
      <c r="O44" s="251" t="str">
        <f t="shared" si="20"/>
        <v/>
      </c>
      <c r="P44" s="254">
        <f>SUM(O39:O44)</f>
        <v>0</v>
      </c>
      <c r="Q44" s="7" t="str">
        <f t="shared" si="17"/>
        <v/>
      </c>
    </row>
    <row r="45" spans="1:17">
      <c r="A45" s="59"/>
      <c r="B45" s="168"/>
      <c r="C45" s="153"/>
      <c r="D45" s="153"/>
      <c r="E45" s="137"/>
      <c r="F45" s="136"/>
      <c r="G45" s="169"/>
      <c r="H45" s="170"/>
      <c r="I45" s="171"/>
      <c r="J45" s="8"/>
      <c r="K45" s="11"/>
      <c r="L45" s="11"/>
      <c r="M45" s="14"/>
      <c r="N45" s="11"/>
      <c r="O45" s="247"/>
      <c r="P45" s="247"/>
    </row>
    <row r="46" spans="1:17">
      <c r="A46" s="59" t="s">
        <v>130</v>
      </c>
      <c r="B46" s="38" t="s">
        <v>259</v>
      </c>
      <c r="C46" s="5"/>
      <c r="D46" s="5"/>
      <c r="E46" s="137"/>
      <c r="F46" s="136"/>
      <c r="G46" s="11"/>
      <c r="H46" s="12"/>
      <c r="I46" s="68"/>
      <c r="J46" s="8"/>
      <c r="K46" s="11"/>
      <c r="L46" s="11"/>
      <c r="M46" s="14"/>
      <c r="N46" s="11"/>
      <c r="O46" s="247"/>
      <c r="P46" s="247"/>
    </row>
    <row r="47" spans="1:17">
      <c r="A47" s="59"/>
      <c r="B47" s="38" t="s">
        <v>131</v>
      </c>
      <c r="C47" s="5"/>
      <c r="D47" s="5"/>
      <c r="E47" s="137"/>
      <c r="F47" s="136"/>
      <c r="G47" s="11"/>
      <c r="H47" s="12"/>
      <c r="I47" s="68"/>
      <c r="J47" s="8"/>
      <c r="K47" s="11"/>
      <c r="L47" s="11"/>
      <c r="M47" s="14"/>
      <c r="N47" s="11"/>
      <c r="O47" s="247"/>
      <c r="P47" s="247"/>
    </row>
    <row r="48" spans="1:17">
      <c r="A48" s="59" t="s">
        <v>132</v>
      </c>
      <c r="B48" s="37" t="s">
        <v>133</v>
      </c>
      <c r="C48" s="5"/>
      <c r="D48" s="5"/>
      <c r="E48" s="137"/>
      <c r="F48" s="136"/>
      <c r="G48" s="11"/>
      <c r="H48" s="12"/>
      <c r="I48" s="68"/>
      <c r="J48" s="8"/>
      <c r="K48" s="11"/>
      <c r="L48" s="11"/>
      <c r="M48" s="14"/>
      <c r="N48" s="11"/>
      <c r="O48" s="247"/>
      <c r="P48" s="247"/>
    </row>
    <row r="49" spans="1:19">
      <c r="A49" s="62"/>
      <c r="B49" s="126"/>
      <c r="C49" s="109"/>
      <c r="D49" s="109"/>
      <c r="E49" s="137" t="str">
        <f t="shared" ref="E49:E65" si="21">IF(B49="","",IF(AND(B49&lt;&gt;"",C49=""),"&lt;--Currency",IF(D49="M","",IF(D49="C","","&lt;--Input C or M"))))</f>
        <v/>
      </c>
      <c r="F49" s="136" t="str">
        <f t="shared" ref="F49:F65" si="22">IF(AND(D49="c", G49=""),"Cst / Mkt Val.--&gt;",IF(AND(D49="c", H49=""),"Mkt Value--&gt;",IF(AND(D49="m", H49="")," Mkt Value--&gt;","")))</f>
        <v/>
      </c>
      <c r="G49" s="127"/>
      <c r="H49" s="129"/>
      <c r="I49" s="128"/>
      <c r="J49" s="8" t="str">
        <f t="shared" si="5"/>
        <v/>
      </c>
      <c r="K49" s="251">
        <f>IF(D49="M",0,IF(AND(C49='Cover Sheet'!$D$30,'DI - Fixed'!D49="C"),'DI - Fixed'!G49,IF(I49=0,0,('DI - Fixed'!G49/'DI - Fixed'!I49))))</f>
        <v>0</v>
      </c>
      <c r="L49" s="10" t="str">
        <f t="shared" ref="L49:L54" si="23">IF(H49="","",IF(AND(C49&lt;&gt;$D$3,I49=""),"",IF(C49&lt;&gt;$D$3,H49/I49,H49)))</f>
        <v/>
      </c>
      <c r="M49" s="13">
        <f t="shared" ref="M49:M54" si="24">IF(C49="",0.05,IF(C49=$D$3,0.05,0.1))</f>
        <v>0.05</v>
      </c>
      <c r="N49" s="10" t="str">
        <f t="shared" ref="N49:N65" si="25">IF(L49="","",(L49-(L49*M49)))</f>
        <v/>
      </c>
      <c r="O49" s="251" t="str">
        <f t="shared" ref="O49:O54" si="26">IF(D49="","",IF(AND(D49="m",K49&gt;1),"ERROR",IF(AND(K49=0,L49&lt;&gt;""),L49-N49,IF(L49="","",IF(K49=0,L49-N49, IF(N49&gt;=K49,0,K49-N49))))))</f>
        <v/>
      </c>
      <c r="P49" s="255"/>
      <c r="Q49" s="7" t="str">
        <f t="shared" ref="Q49:Q64" si="27">IF(D49="c",K49,IF(D49="m",L49,""))</f>
        <v/>
      </c>
    </row>
    <row r="50" spans="1:19">
      <c r="A50" s="62"/>
      <c r="B50" s="126"/>
      <c r="C50" s="109"/>
      <c r="D50" s="109"/>
      <c r="E50" s="137" t="str">
        <f t="shared" si="21"/>
        <v/>
      </c>
      <c r="F50" s="136" t="str">
        <f t="shared" si="22"/>
        <v/>
      </c>
      <c r="G50" s="127"/>
      <c r="H50" s="129"/>
      <c r="I50" s="128"/>
      <c r="J50" s="8" t="str">
        <f t="shared" si="5"/>
        <v/>
      </c>
      <c r="K50" s="251">
        <f>IF(D50="M",0,IF(AND(C50='Cover Sheet'!$D$30,'DI - Fixed'!D50="C"),'DI - Fixed'!G50,IF(I50=0,0,('DI - Fixed'!G50/'DI - Fixed'!I50))))</f>
        <v>0</v>
      </c>
      <c r="L50" s="10" t="str">
        <f t="shared" si="23"/>
        <v/>
      </c>
      <c r="M50" s="13">
        <f t="shared" si="24"/>
        <v>0.05</v>
      </c>
      <c r="N50" s="10" t="str">
        <f t="shared" si="25"/>
        <v/>
      </c>
      <c r="O50" s="251" t="str">
        <f t="shared" si="26"/>
        <v/>
      </c>
      <c r="P50" s="256"/>
      <c r="Q50" s="7" t="str">
        <f t="shared" si="27"/>
        <v/>
      </c>
    </row>
    <row r="51" spans="1:19">
      <c r="A51" s="62"/>
      <c r="B51" s="126"/>
      <c r="C51" s="109"/>
      <c r="D51" s="109"/>
      <c r="E51" s="137" t="str">
        <f t="shared" si="21"/>
        <v/>
      </c>
      <c r="F51" s="136" t="str">
        <f t="shared" si="22"/>
        <v/>
      </c>
      <c r="G51" s="127"/>
      <c r="H51" s="129"/>
      <c r="I51" s="128"/>
      <c r="J51" s="8" t="str">
        <f t="shared" si="5"/>
        <v/>
      </c>
      <c r="K51" s="251">
        <f>IF(D51="M",0,IF(AND(C51='Cover Sheet'!$D$30,'DI - Fixed'!D51="C"),'DI - Fixed'!G51,IF(I51=0,0,('DI - Fixed'!G51/'DI - Fixed'!I51))))</f>
        <v>0</v>
      </c>
      <c r="L51" s="10" t="str">
        <f t="shared" si="23"/>
        <v/>
      </c>
      <c r="M51" s="13">
        <f t="shared" si="24"/>
        <v>0.05</v>
      </c>
      <c r="N51" s="10" t="str">
        <f t="shared" si="25"/>
        <v/>
      </c>
      <c r="O51" s="251" t="str">
        <f t="shared" si="26"/>
        <v/>
      </c>
      <c r="P51" s="256"/>
      <c r="Q51" s="7" t="str">
        <f t="shared" si="27"/>
        <v/>
      </c>
    </row>
    <row r="52" spans="1:19">
      <c r="A52" s="62"/>
      <c r="B52" s="126"/>
      <c r="C52" s="109"/>
      <c r="D52" s="109"/>
      <c r="E52" s="137" t="str">
        <f t="shared" si="21"/>
        <v/>
      </c>
      <c r="F52" s="136" t="str">
        <f t="shared" si="22"/>
        <v/>
      </c>
      <c r="G52" s="127"/>
      <c r="H52" s="129"/>
      <c r="I52" s="128"/>
      <c r="J52" s="8" t="str">
        <f t="shared" si="5"/>
        <v/>
      </c>
      <c r="K52" s="251">
        <f>IF(D52="M",0,IF(AND(C52='Cover Sheet'!$D$30,'DI - Fixed'!D52="C"),'DI - Fixed'!G52,IF(I52=0,0,('DI - Fixed'!G52/'DI - Fixed'!I52))))</f>
        <v>0</v>
      </c>
      <c r="L52" s="10" t="str">
        <f t="shared" si="23"/>
        <v/>
      </c>
      <c r="M52" s="13">
        <f t="shared" si="24"/>
        <v>0.05</v>
      </c>
      <c r="N52" s="10" t="str">
        <f t="shared" si="25"/>
        <v/>
      </c>
      <c r="O52" s="251" t="str">
        <f t="shared" si="26"/>
        <v/>
      </c>
      <c r="P52" s="256"/>
      <c r="Q52" s="7" t="str">
        <f t="shared" si="27"/>
        <v/>
      </c>
    </row>
    <row r="53" spans="1:19">
      <c r="A53" s="62"/>
      <c r="B53" s="126"/>
      <c r="C53" s="109"/>
      <c r="D53" s="109"/>
      <c r="E53" s="137" t="str">
        <f t="shared" si="21"/>
        <v/>
      </c>
      <c r="F53" s="136" t="str">
        <f t="shared" si="22"/>
        <v/>
      </c>
      <c r="G53" s="127"/>
      <c r="H53" s="129"/>
      <c r="I53" s="128"/>
      <c r="J53" s="8" t="str">
        <f t="shared" si="5"/>
        <v/>
      </c>
      <c r="K53" s="251">
        <f>IF(D53="M",0,IF(AND(C53='Cover Sheet'!$D$30,'DI - Fixed'!D53="C"),'DI - Fixed'!G53,IF(I53=0,0,('DI - Fixed'!G53/'DI - Fixed'!I53))))</f>
        <v>0</v>
      </c>
      <c r="L53" s="10" t="str">
        <f t="shared" si="23"/>
        <v/>
      </c>
      <c r="M53" s="13">
        <f t="shared" si="24"/>
        <v>0.05</v>
      </c>
      <c r="N53" s="10" t="str">
        <f t="shared" si="25"/>
        <v/>
      </c>
      <c r="O53" s="251" t="str">
        <f t="shared" si="26"/>
        <v/>
      </c>
      <c r="P53" s="256"/>
      <c r="Q53" s="7" t="str">
        <f t="shared" si="27"/>
        <v/>
      </c>
    </row>
    <row r="54" spans="1:19" ht="13.5" thickBot="1">
      <c r="A54" s="62"/>
      <c r="B54" s="126"/>
      <c r="C54" s="109"/>
      <c r="D54" s="109"/>
      <c r="E54" s="137" t="str">
        <f t="shared" si="21"/>
        <v/>
      </c>
      <c r="F54" s="136" t="str">
        <f t="shared" si="22"/>
        <v/>
      </c>
      <c r="G54" s="127"/>
      <c r="H54" s="129"/>
      <c r="I54" s="128"/>
      <c r="J54" s="8" t="str">
        <f t="shared" si="5"/>
        <v/>
      </c>
      <c r="K54" s="251">
        <f>IF(D54="M",0,IF(AND(C54='Cover Sheet'!$D$30,'DI - Fixed'!D54="C"),'DI - Fixed'!G54,IF(I54=0,0,('DI - Fixed'!G54/'DI - Fixed'!I54))))</f>
        <v>0</v>
      </c>
      <c r="L54" s="10" t="str">
        <f t="shared" si="23"/>
        <v/>
      </c>
      <c r="M54" s="13">
        <f t="shared" si="24"/>
        <v>0.05</v>
      </c>
      <c r="N54" s="10" t="str">
        <f t="shared" si="25"/>
        <v/>
      </c>
      <c r="O54" s="251" t="str">
        <f t="shared" si="26"/>
        <v/>
      </c>
      <c r="P54" s="254">
        <f>SUM(O49:O54)</f>
        <v>0</v>
      </c>
      <c r="Q54" s="7" t="str">
        <f t="shared" si="27"/>
        <v/>
      </c>
    </row>
    <row r="55" spans="1:19" s="7" customFormat="1">
      <c r="A55" s="59"/>
      <c r="B55" s="168"/>
      <c r="C55" s="153"/>
      <c r="D55" s="153"/>
      <c r="E55" s="137"/>
      <c r="F55" s="136"/>
      <c r="G55" s="169"/>
      <c r="H55" s="170"/>
      <c r="I55" s="171"/>
      <c r="J55" s="8"/>
      <c r="K55" s="11"/>
      <c r="L55" s="11"/>
      <c r="M55" s="14"/>
      <c r="N55" s="11"/>
      <c r="O55" s="247"/>
      <c r="P55" s="247"/>
    </row>
    <row r="56" spans="1:19">
      <c r="A56" s="59"/>
      <c r="B56" s="151" t="s">
        <v>134</v>
      </c>
      <c r="C56" s="5"/>
      <c r="D56" s="5"/>
      <c r="E56" s="137"/>
      <c r="F56" s="136"/>
      <c r="G56" s="11"/>
      <c r="H56" s="12"/>
      <c r="I56" s="68"/>
      <c r="J56" s="8"/>
      <c r="K56" s="11"/>
      <c r="L56" s="11"/>
      <c r="M56" s="14"/>
      <c r="N56" s="11"/>
      <c r="O56" s="247"/>
      <c r="P56" s="247"/>
      <c r="S56" s="7"/>
    </row>
    <row r="57" spans="1:19">
      <c r="A57" s="59"/>
      <c r="C57" s="5"/>
      <c r="D57" s="5"/>
      <c r="E57" s="137"/>
      <c r="F57" s="136"/>
      <c r="G57" s="11"/>
      <c r="H57" s="12"/>
      <c r="I57" s="68"/>
      <c r="J57" s="8"/>
      <c r="K57" s="11"/>
      <c r="L57" s="11"/>
      <c r="M57" s="14"/>
      <c r="N57" s="11"/>
      <c r="O57" s="247"/>
      <c r="P57" s="247"/>
      <c r="S57" s="7"/>
    </row>
    <row r="58" spans="1:19">
      <c r="A58" s="59"/>
      <c r="B58" s="7"/>
      <c r="C58" s="5"/>
      <c r="D58" s="5"/>
      <c r="E58" s="137"/>
      <c r="F58" s="136"/>
      <c r="G58" s="11"/>
      <c r="H58" s="12"/>
      <c r="I58" s="68"/>
      <c r="J58" s="8"/>
      <c r="K58" s="11"/>
      <c r="L58" s="11"/>
      <c r="M58" s="14"/>
      <c r="N58" s="11"/>
      <c r="O58" s="247"/>
      <c r="P58" s="247"/>
      <c r="S58" s="7"/>
    </row>
    <row r="59" spans="1:19">
      <c r="A59" s="59" t="s">
        <v>135</v>
      </c>
      <c r="B59" s="7" t="s">
        <v>136</v>
      </c>
      <c r="C59" s="5"/>
      <c r="D59" s="5"/>
      <c r="E59" s="137"/>
      <c r="F59" s="136"/>
      <c r="G59" s="11"/>
      <c r="H59" s="12"/>
      <c r="I59" s="68"/>
      <c r="J59" s="8"/>
      <c r="K59" s="11"/>
      <c r="L59" s="11"/>
      <c r="M59" s="14"/>
      <c r="N59" s="11"/>
      <c r="O59" s="247"/>
      <c r="P59" s="247"/>
    </row>
    <row r="60" spans="1:19">
      <c r="A60" s="62"/>
      <c r="B60" s="126"/>
      <c r="C60" s="109"/>
      <c r="D60" s="109"/>
      <c r="E60" s="137" t="str">
        <f t="shared" si="21"/>
        <v/>
      </c>
      <c r="F60" s="136" t="str">
        <f t="shared" si="22"/>
        <v/>
      </c>
      <c r="G60" s="127"/>
      <c r="H60" s="129"/>
      <c r="I60" s="128"/>
      <c r="J60" s="8" t="str">
        <f t="shared" si="5"/>
        <v/>
      </c>
      <c r="K60" s="251">
        <f>IF(D60="M",0,IF(AND(C60='Cover Sheet'!$D$30,'DI - Fixed'!D60="C"),'DI - Fixed'!G60,IF(I60=0,0,('DI - Fixed'!G60/'DI - Fixed'!I60))))</f>
        <v>0</v>
      </c>
      <c r="L60" s="10" t="str">
        <f t="shared" ref="L60:L65" si="28">IF(H60="","",IF(AND(C60&lt;&gt;$D$3,I60=""),"",IF(C60&lt;&gt;$D$3,H60/I60,H60)))</f>
        <v/>
      </c>
      <c r="M60" s="13">
        <f t="shared" ref="M60:M65" si="29">IF(C60="",0.1,IF(C60=$D$3,0.1,0.15))</f>
        <v>0.1</v>
      </c>
      <c r="N60" s="10" t="str">
        <f t="shared" si="25"/>
        <v/>
      </c>
      <c r="O60" s="251" t="str">
        <f t="shared" ref="O60:O65" si="30">IF(D60="","",IF(AND(D60="m",K60&gt;1),"ERROR",IF(AND(K60=0,L60&lt;&gt;""),L60-N60,IF(L60="","",IF(K60=0,L60-N60, IF(N60&gt;=K60,0,K60-N60))))))</f>
        <v/>
      </c>
      <c r="P60" s="255"/>
      <c r="Q60" s="7" t="str">
        <f t="shared" si="27"/>
        <v/>
      </c>
    </row>
    <row r="61" spans="1:19">
      <c r="A61" s="62"/>
      <c r="B61" s="126"/>
      <c r="C61" s="109"/>
      <c r="D61" s="109"/>
      <c r="E61" s="137" t="str">
        <f t="shared" si="21"/>
        <v/>
      </c>
      <c r="F61" s="136" t="str">
        <f t="shared" si="22"/>
        <v/>
      </c>
      <c r="G61" s="127"/>
      <c r="H61" s="129"/>
      <c r="I61" s="128"/>
      <c r="J61" s="8" t="str">
        <f t="shared" si="5"/>
        <v/>
      </c>
      <c r="K61" s="251">
        <f>IF(D61="M",0,IF(AND(C61='Cover Sheet'!$D$30,'DI - Fixed'!D61="C"),'DI - Fixed'!G61,IF(I61=0,0,('DI - Fixed'!G61/'DI - Fixed'!I61))))</f>
        <v>0</v>
      </c>
      <c r="L61" s="10" t="str">
        <f t="shared" si="28"/>
        <v/>
      </c>
      <c r="M61" s="13">
        <f t="shared" si="29"/>
        <v>0.1</v>
      </c>
      <c r="N61" s="10" t="str">
        <f t="shared" si="25"/>
        <v/>
      </c>
      <c r="O61" s="251" t="str">
        <f t="shared" si="30"/>
        <v/>
      </c>
      <c r="P61" s="256"/>
      <c r="Q61" s="7" t="str">
        <f t="shared" si="27"/>
        <v/>
      </c>
    </row>
    <row r="62" spans="1:19">
      <c r="A62" s="62"/>
      <c r="B62" s="126"/>
      <c r="C62" s="109"/>
      <c r="D62" s="109"/>
      <c r="E62" s="137" t="str">
        <f t="shared" si="21"/>
        <v/>
      </c>
      <c r="F62" s="136" t="str">
        <f t="shared" si="22"/>
        <v/>
      </c>
      <c r="G62" s="127"/>
      <c r="H62" s="129"/>
      <c r="I62" s="128"/>
      <c r="J62" s="8" t="str">
        <f t="shared" si="5"/>
        <v/>
      </c>
      <c r="K62" s="251">
        <f>IF(D62="M",0,IF(AND(C62='Cover Sheet'!$D$30,'DI - Fixed'!D62="C"),'DI - Fixed'!G62,IF(I62=0,0,('DI - Fixed'!G62/'DI - Fixed'!I62))))</f>
        <v>0</v>
      </c>
      <c r="L62" s="10" t="str">
        <f t="shared" si="28"/>
        <v/>
      </c>
      <c r="M62" s="13">
        <f t="shared" si="29"/>
        <v>0.1</v>
      </c>
      <c r="N62" s="10" t="str">
        <f t="shared" si="25"/>
        <v/>
      </c>
      <c r="O62" s="251" t="str">
        <f t="shared" si="30"/>
        <v/>
      </c>
      <c r="P62" s="256"/>
      <c r="Q62" s="7" t="str">
        <f t="shared" si="27"/>
        <v/>
      </c>
    </row>
    <row r="63" spans="1:19">
      <c r="A63" s="62"/>
      <c r="B63" s="126"/>
      <c r="C63" s="109"/>
      <c r="D63" s="109"/>
      <c r="E63" s="137" t="str">
        <f t="shared" si="21"/>
        <v/>
      </c>
      <c r="F63" s="136" t="str">
        <f t="shared" si="22"/>
        <v/>
      </c>
      <c r="G63" s="127"/>
      <c r="H63" s="129"/>
      <c r="I63" s="128"/>
      <c r="J63" s="8" t="str">
        <f t="shared" si="5"/>
        <v/>
      </c>
      <c r="K63" s="251">
        <f>IF(D63="M",0,IF(AND(C63='Cover Sheet'!$D$30,'DI - Fixed'!D63="C"),'DI - Fixed'!G63,IF(I63=0,0,('DI - Fixed'!G63/'DI - Fixed'!I63))))</f>
        <v>0</v>
      </c>
      <c r="L63" s="10" t="str">
        <f t="shared" si="28"/>
        <v/>
      </c>
      <c r="M63" s="13">
        <f t="shared" si="29"/>
        <v>0.1</v>
      </c>
      <c r="N63" s="10" t="str">
        <f t="shared" si="25"/>
        <v/>
      </c>
      <c r="O63" s="251" t="str">
        <f t="shared" si="30"/>
        <v/>
      </c>
      <c r="P63" s="256"/>
      <c r="Q63" s="7" t="str">
        <f t="shared" si="27"/>
        <v/>
      </c>
    </row>
    <row r="64" spans="1:19">
      <c r="A64" s="62"/>
      <c r="B64" s="126"/>
      <c r="C64" s="109"/>
      <c r="D64" s="109"/>
      <c r="E64" s="137" t="str">
        <f t="shared" si="21"/>
        <v/>
      </c>
      <c r="F64" s="136" t="str">
        <f t="shared" si="22"/>
        <v/>
      </c>
      <c r="G64" s="127"/>
      <c r="H64" s="129"/>
      <c r="I64" s="128"/>
      <c r="J64" s="8" t="str">
        <f t="shared" si="5"/>
        <v/>
      </c>
      <c r="K64" s="251">
        <f>IF(D64="M",0,IF(AND(C64='Cover Sheet'!$D$30,'DI - Fixed'!D64="C"),'DI - Fixed'!G64,IF(I64=0,0,('DI - Fixed'!G64/'DI - Fixed'!I64))))</f>
        <v>0</v>
      </c>
      <c r="L64" s="10" t="str">
        <f t="shared" si="28"/>
        <v/>
      </c>
      <c r="M64" s="13">
        <f t="shared" si="29"/>
        <v>0.1</v>
      </c>
      <c r="N64" s="10" t="str">
        <f t="shared" si="25"/>
        <v/>
      </c>
      <c r="O64" s="251" t="str">
        <f t="shared" si="30"/>
        <v/>
      </c>
      <c r="P64" s="256"/>
      <c r="Q64" s="7" t="str">
        <f t="shared" si="27"/>
        <v/>
      </c>
    </row>
    <row r="65" spans="1:17" ht="13.5" thickBot="1">
      <c r="A65" s="62"/>
      <c r="B65" s="126"/>
      <c r="C65" s="109"/>
      <c r="D65" s="109"/>
      <c r="E65" s="137" t="str">
        <f t="shared" si="21"/>
        <v/>
      </c>
      <c r="F65" s="136" t="str">
        <f t="shared" si="22"/>
        <v/>
      </c>
      <c r="G65" s="127"/>
      <c r="H65" s="129"/>
      <c r="I65" s="128"/>
      <c r="J65" s="8" t="str">
        <f t="shared" si="5"/>
        <v/>
      </c>
      <c r="K65" s="251">
        <f>IF(D65="M",0,IF(AND(C65='Cover Sheet'!$D$30,'DI - Fixed'!D65="C"),'DI - Fixed'!G65,IF(I65=0,0,('DI - Fixed'!G65/'DI - Fixed'!I65))))</f>
        <v>0</v>
      </c>
      <c r="L65" s="10" t="str">
        <f t="shared" si="28"/>
        <v/>
      </c>
      <c r="M65" s="13">
        <f t="shared" si="29"/>
        <v>0.1</v>
      </c>
      <c r="N65" s="10" t="str">
        <f t="shared" si="25"/>
        <v/>
      </c>
      <c r="O65" s="251" t="str">
        <f t="shared" si="30"/>
        <v/>
      </c>
      <c r="P65" s="254">
        <f>SUM(O60:O65)</f>
        <v>0</v>
      </c>
      <c r="Q65" s="7" t="str">
        <f t="shared" ref="Q65:Q80" si="31">IF(D65="c",K65,IF(D65="m",L65,""))</f>
        <v/>
      </c>
    </row>
    <row r="66" spans="1:17">
      <c r="A66" s="59"/>
      <c r="B66" s="168"/>
      <c r="C66" s="153"/>
      <c r="D66" s="153"/>
      <c r="E66" s="137"/>
      <c r="F66" s="136"/>
      <c r="G66" s="169"/>
      <c r="H66" s="170"/>
      <c r="I66" s="171"/>
      <c r="J66" s="8"/>
      <c r="K66" s="11"/>
      <c r="L66" s="11"/>
      <c r="M66" s="14"/>
      <c r="N66" s="11"/>
      <c r="O66" s="247"/>
      <c r="P66" s="247"/>
    </row>
    <row r="67" spans="1:17">
      <c r="A67" s="59" t="s">
        <v>137</v>
      </c>
      <c r="B67" s="7" t="s">
        <v>138</v>
      </c>
      <c r="C67" s="5"/>
      <c r="D67" s="5"/>
      <c r="E67" s="137"/>
      <c r="F67" s="136"/>
      <c r="G67" s="11"/>
      <c r="H67" s="12"/>
      <c r="I67" s="68"/>
      <c r="J67" s="8"/>
      <c r="K67" s="11"/>
      <c r="L67" s="11"/>
      <c r="M67" s="14"/>
      <c r="N67" s="11"/>
      <c r="O67" s="247"/>
      <c r="P67" s="247"/>
    </row>
    <row r="68" spans="1:17">
      <c r="A68" s="62"/>
      <c r="B68" s="126"/>
      <c r="C68" s="109"/>
      <c r="D68" s="109"/>
      <c r="E68" s="137" t="str">
        <f t="shared" ref="E68:E81" si="32">IF(B68="","",IF(AND(B68&lt;&gt;"",C68=""),"&lt;--Currency",IF(D68="M","",IF(D68="C","","&lt;--Input C or M"))))</f>
        <v/>
      </c>
      <c r="F68" s="136" t="str">
        <f t="shared" ref="F68:F81" si="33">IF(AND(D68="c", G68=""),"Cst / Mkt Val.--&gt;",IF(AND(D68="c", H68=""),"Mkt Value--&gt;",IF(AND(D68="m", H68="")," Mkt Value--&gt;","")))</f>
        <v/>
      </c>
      <c r="G68" s="127"/>
      <c r="H68" s="129"/>
      <c r="I68" s="128"/>
      <c r="J68" s="8" t="str">
        <f t="shared" si="5"/>
        <v/>
      </c>
      <c r="K68" s="251">
        <f>IF(D68="M",0,IF(AND(C68='Cover Sheet'!$D$30,'DI - Fixed'!D68="C"),'DI - Fixed'!G68,IF(I68=0,0,('DI - Fixed'!G68/'DI - Fixed'!I68))))</f>
        <v>0</v>
      </c>
      <c r="L68" s="10" t="str">
        <f t="shared" ref="L68:L73" si="34">IF(H68="","",IF(AND(C68&lt;&gt;$D$3,I68=""),"",IF(C68&lt;&gt;$D$3,H68/I68,H68)))</f>
        <v/>
      </c>
      <c r="M68" s="13">
        <f t="shared" ref="M68:M73" si="35">IF(C68="",0.25,IF(C68=$D$3,0.25,0.3))</f>
        <v>0.25</v>
      </c>
      <c r="N68" s="10" t="str">
        <f t="shared" ref="N68:N81" si="36">IF(L68="","",(L68-(L68*M68)))</f>
        <v/>
      </c>
      <c r="O68" s="251" t="str">
        <f t="shared" ref="O68:O73" si="37">IF(D68="","",IF(AND(D68="m",K68&gt;1),"ERROR",IF(AND(K68=0,L68&lt;&gt;""),L68-N68,IF(L68="","",IF(K68=0,L68-N68, IF(N68&gt;=K68,0,K68-N68))))))</f>
        <v/>
      </c>
      <c r="P68" s="255"/>
      <c r="Q68" s="7" t="str">
        <f t="shared" si="31"/>
        <v/>
      </c>
    </row>
    <row r="69" spans="1:17">
      <c r="A69" s="62"/>
      <c r="B69" s="126"/>
      <c r="C69" s="109"/>
      <c r="D69" s="109"/>
      <c r="E69" s="137" t="str">
        <f t="shared" si="32"/>
        <v/>
      </c>
      <c r="F69" s="136" t="str">
        <f t="shared" si="33"/>
        <v/>
      </c>
      <c r="G69" s="127"/>
      <c r="H69" s="129"/>
      <c r="I69" s="128"/>
      <c r="J69" s="8" t="str">
        <f t="shared" si="5"/>
        <v/>
      </c>
      <c r="K69" s="251">
        <f>IF(D69="M",0,IF(AND(C69='Cover Sheet'!$D$30,'DI - Fixed'!D69="C"),'DI - Fixed'!G69,IF(I69=0,0,('DI - Fixed'!G69/'DI - Fixed'!I69))))</f>
        <v>0</v>
      </c>
      <c r="L69" s="10" t="str">
        <f t="shared" si="34"/>
        <v/>
      </c>
      <c r="M69" s="13">
        <f t="shared" si="35"/>
        <v>0.25</v>
      </c>
      <c r="N69" s="10" t="str">
        <f t="shared" si="36"/>
        <v/>
      </c>
      <c r="O69" s="251" t="str">
        <f t="shared" si="37"/>
        <v/>
      </c>
      <c r="P69" s="256"/>
      <c r="Q69" s="7" t="str">
        <f t="shared" si="31"/>
        <v/>
      </c>
    </row>
    <row r="70" spans="1:17">
      <c r="A70" s="62"/>
      <c r="B70" s="126"/>
      <c r="C70" s="109"/>
      <c r="D70" s="109"/>
      <c r="E70" s="137" t="str">
        <f t="shared" si="32"/>
        <v/>
      </c>
      <c r="F70" s="136" t="str">
        <f t="shared" si="33"/>
        <v/>
      </c>
      <c r="G70" s="127"/>
      <c r="H70" s="129"/>
      <c r="I70" s="128"/>
      <c r="J70" s="8" t="str">
        <f t="shared" si="5"/>
        <v/>
      </c>
      <c r="K70" s="251">
        <f>IF(D70="M",0,IF(AND(C70='Cover Sheet'!$D$30,'DI - Fixed'!D70="C"),'DI - Fixed'!G70,IF(I70=0,0,('DI - Fixed'!G70/'DI - Fixed'!I70))))</f>
        <v>0</v>
      </c>
      <c r="L70" s="10" t="str">
        <f t="shared" si="34"/>
        <v/>
      </c>
      <c r="M70" s="13">
        <f t="shared" si="35"/>
        <v>0.25</v>
      </c>
      <c r="N70" s="10" t="str">
        <f t="shared" si="36"/>
        <v/>
      </c>
      <c r="O70" s="251" t="str">
        <f t="shared" si="37"/>
        <v/>
      </c>
      <c r="P70" s="256"/>
      <c r="Q70" s="7" t="str">
        <f t="shared" si="31"/>
        <v/>
      </c>
    </row>
    <row r="71" spans="1:17">
      <c r="A71" s="62"/>
      <c r="B71" s="126"/>
      <c r="C71" s="109"/>
      <c r="D71" s="109"/>
      <c r="E71" s="137" t="str">
        <f t="shared" si="32"/>
        <v/>
      </c>
      <c r="F71" s="136" t="str">
        <f t="shared" si="33"/>
        <v/>
      </c>
      <c r="G71" s="127"/>
      <c r="H71" s="129"/>
      <c r="I71" s="128"/>
      <c r="J71" s="8" t="str">
        <f t="shared" si="5"/>
        <v/>
      </c>
      <c r="K71" s="251">
        <f>IF(D71="M",0,IF(AND(C71='Cover Sheet'!$D$30,'DI - Fixed'!D71="C"),'DI - Fixed'!G71,IF(I71=0,0,('DI - Fixed'!G71/'DI - Fixed'!I71))))</f>
        <v>0</v>
      </c>
      <c r="L71" s="10" t="str">
        <f t="shared" si="34"/>
        <v/>
      </c>
      <c r="M71" s="13">
        <f t="shared" si="35"/>
        <v>0.25</v>
      </c>
      <c r="N71" s="10" t="str">
        <f t="shared" si="36"/>
        <v/>
      </c>
      <c r="O71" s="251" t="str">
        <f t="shared" si="37"/>
        <v/>
      </c>
      <c r="P71" s="256"/>
      <c r="Q71" s="7" t="str">
        <f t="shared" si="31"/>
        <v/>
      </c>
    </row>
    <row r="72" spans="1:17">
      <c r="A72" s="62"/>
      <c r="B72" s="126"/>
      <c r="C72" s="109"/>
      <c r="D72" s="109"/>
      <c r="E72" s="137" t="str">
        <f t="shared" si="32"/>
        <v/>
      </c>
      <c r="F72" s="136" t="str">
        <f t="shared" si="33"/>
        <v/>
      </c>
      <c r="G72" s="127"/>
      <c r="H72" s="129"/>
      <c r="I72" s="128"/>
      <c r="J72" s="8" t="str">
        <f t="shared" si="5"/>
        <v/>
      </c>
      <c r="K72" s="251">
        <f>IF(D72="M",0,IF(AND(C72='Cover Sheet'!$D$30,'DI - Fixed'!D72="C"),'DI - Fixed'!G72,IF(I72=0,0,('DI - Fixed'!G72/'DI - Fixed'!I72))))</f>
        <v>0</v>
      </c>
      <c r="L72" s="10" t="str">
        <f t="shared" si="34"/>
        <v/>
      </c>
      <c r="M72" s="13">
        <f t="shared" si="35"/>
        <v>0.25</v>
      </c>
      <c r="N72" s="10" t="str">
        <f t="shared" si="36"/>
        <v/>
      </c>
      <c r="O72" s="251" t="str">
        <f t="shared" si="37"/>
        <v/>
      </c>
      <c r="P72" s="256"/>
      <c r="Q72" s="7" t="str">
        <f t="shared" si="31"/>
        <v/>
      </c>
    </row>
    <row r="73" spans="1:17" ht="13.5" thickBot="1">
      <c r="A73" s="62"/>
      <c r="B73" s="126"/>
      <c r="C73" s="109"/>
      <c r="D73" s="109"/>
      <c r="E73" s="137" t="str">
        <f t="shared" si="32"/>
        <v/>
      </c>
      <c r="F73" s="136" t="str">
        <f t="shared" si="33"/>
        <v/>
      </c>
      <c r="G73" s="127"/>
      <c r="H73" s="129"/>
      <c r="I73" s="128"/>
      <c r="J73" s="8" t="str">
        <f t="shared" si="5"/>
        <v/>
      </c>
      <c r="K73" s="251">
        <f>IF(D73="M",0,IF(AND(C73='Cover Sheet'!$D$30,'DI - Fixed'!D73="C"),'DI - Fixed'!G73,IF(I73=0,0,('DI - Fixed'!G73/'DI - Fixed'!I73))))</f>
        <v>0</v>
      </c>
      <c r="L73" s="10" t="str">
        <f t="shared" si="34"/>
        <v/>
      </c>
      <c r="M73" s="13">
        <f t="shared" si="35"/>
        <v>0.25</v>
      </c>
      <c r="N73" s="10" t="str">
        <f t="shared" si="36"/>
        <v/>
      </c>
      <c r="O73" s="251" t="str">
        <f t="shared" si="37"/>
        <v/>
      </c>
      <c r="P73" s="254">
        <f>SUM(O68:O73)</f>
        <v>0</v>
      </c>
      <c r="Q73" s="7" t="str">
        <f t="shared" si="31"/>
        <v/>
      </c>
    </row>
    <row r="74" spans="1:17">
      <c r="A74" s="59"/>
      <c r="B74" s="168"/>
      <c r="C74" s="153"/>
      <c r="D74" s="153"/>
      <c r="E74" s="137"/>
      <c r="F74" s="136"/>
      <c r="G74" s="169"/>
      <c r="H74" s="170"/>
      <c r="I74" s="171"/>
      <c r="J74" s="8"/>
      <c r="K74" s="11"/>
      <c r="L74" s="11"/>
      <c r="M74" s="14"/>
      <c r="N74" s="11"/>
      <c r="O74" s="247"/>
      <c r="P74" s="247"/>
    </row>
    <row r="75" spans="1:17">
      <c r="A75" s="59" t="s">
        <v>139</v>
      </c>
      <c r="B75" s="7" t="s">
        <v>140</v>
      </c>
      <c r="C75" s="5"/>
      <c r="D75" s="5"/>
      <c r="E75" s="137"/>
      <c r="F75" s="136"/>
      <c r="G75" s="11"/>
      <c r="H75" s="12"/>
      <c r="I75" s="68"/>
      <c r="J75" s="8"/>
      <c r="K75" s="11"/>
      <c r="L75" s="11"/>
      <c r="M75" s="14"/>
      <c r="N75" s="11"/>
      <c r="O75" s="247"/>
      <c r="P75" s="247"/>
    </row>
    <row r="76" spans="1:17">
      <c r="A76" s="62"/>
      <c r="B76" s="126"/>
      <c r="C76" s="109"/>
      <c r="D76" s="109"/>
      <c r="E76" s="137" t="str">
        <f t="shared" si="32"/>
        <v/>
      </c>
      <c r="F76" s="136" t="str">
        <f t="shared" si="33"/>
        <v/>
      </c>
      <c r="G76" s="127"/>
      <c r="H76" s="129"/>
      <c r="I76" s="128"/>
      <c r="J76" s="8" t="str">
        <f t="shared" si="5"/>
        <v/>
      </c>
      <c r="K76" s="251">
        <f>IF(D76="M",0,IF(AND(C76='Cover Sheet'!$D$30,'DI - Fixed'!D76="C"),'DI - Fixed'!G76,IF(I76=0,0,('DI - Fixed'!G76/'DI - Fixed'!I76))))</f>
        <v>0</v>
      </c>
      <c r="L76" s="10" t="str">
        <f t="shared" ref="L76:L81" si="38">IF(H76="","",IF(AND(C76&lt;&gt;$D$3,I76=""),"",IF(C76&lt;&gt;$D$3,H76/I76,H76)))</f>
        <v/>
      </c>
      <c r="M76" s="13">
        <f t="shared" ref="M76:M81" si="39">IF(C76="",0.35,IF(C76=$D$3,0.35,0.4))</f>
        <v>0.35</v>
      </c>
      <c r="N76" s="10" t="str">
        <f t="shared" si="36"/>
        <v/>
      </c>
      <c r="O76" s="251" t="str">
        <f t="shared" ref="O76:O81" si="40">IF(D76="","",IF(AND(D76="m",K76&gt;1),"ERROR",IF(AND(K76=0,L76&lt;&gt;""),L76-N76,IF(L76="","",IF(K76=0,L76-N76, IF(N76&gt;=K76,0,K76-N76))))))</f>
        <v/>
      </c>
      <c r="P76" s="255"/>
      <c r="Q76" s="7" t="str">
        <f t="shared" si="31"/>
        <v/>
      </c>
    </row>
    <row r="77" spans="1:17">
      <c r="A77" s="62"/>
      <c r="B77" s="126"/>
      <c r="C77" s="109"/>
      <c r="D77" s="109"/>
      <c r="E77" s="137" t="str">
        <f t="shared" si="32"/>
        <v/>
      </c>
      <c r="F77" s="136" t="str">
        <f t="shared" si="33"/>
        <v/>
      </c>
      <c r="G77" s="127"/>
      <c r="H77" s="129"/>
      <c r="I77" s="128"/>
      <c r="J77" s="8" t="str">
        <f t="shared" si="5"/>
        <v/>
      </c>
      <c r="K77" s="251">
        <f>IF(D77="M",0,IF(AND(C77='Cover Sheet'!$D$30,'DI - Fixed'!D77="C"),'DI - Fixed'!G77,IF(I77=0,0,('DI - Fixed'!G77/'DI - Fixed'!I77))))</f>
        <v>0</v>
      </c>
      <c r="L77" s="10" t="str">
        <f t="shared" si="38"/>
        <v/>
      </c>
      <c r="M77" s="13">
        <f t="shared" si="39"/>
        <v>0.35</v>
      </c>
      <c r="N77" s="10" t="str">
        <f t="shared" si="36"/>
        <v/>
      </c>
      <c r="O77" s="251" t="str">
        <f t="shared" si="40"/>
        <v/>
      </c>
      <c r="P77" s="256"/>
      <c r="Q77" s="7" t="str">
        <f t="shared" si="31"/>
        <v/>
      </c>
    </row>
    <row r="78" spans="1:17">
      <c r="A78" s="62"/>
      <c r="B78" s="126"/>
      <c r="C78" s="109"/>
      <c r="D78" s="109"/>
      <c r="E78" s="137" t="str">
        <f t="shared" si="32"/>
        <v/>
      </c>
      <c r="F78" s="136" t="str">
        <f t="shared" si="33"/>
        <v/>
      </c>
      <c r="G78" s="127"/>
      <c r="H78" s="129"/>
      <c r="I78" s="128"/>
      <c r="J78" s="8" t="str">
        <f t="shared" ref="J78:J97" si="41">IF(C78="","",IF(AND(C78&lt;&gt;$D$3,I78=""),"&lt;-- Input exchange rate",IF(AND(D78="c",K78=""),"         Pls. Insert amount --&gt;","")))</f>
        <v/>
      </c>
      <c r="K78" s="251">
        <f>IF(D78="M",0,IF(AND(C78='Cover Sheet'!$D$30,'DI - Fixed'!D78="C"),'DI - Fixed'!G78,IF(I78=0,0,('DI - Fixed'!G78/'DI - Fixed'!I78))))</f>
        <v>0</v>
      </c>
      <c r="L78" s="10" t="str">
        <f t="shared" si="38"/>
        <v/>
      </c>
      <c r="M78" s="13">
        <f t="shared" si="39"/>
        <v>0.35</v>
      </c>
      <c r="N78" s="10" t="str">
        <f t="shared" si="36"/>
        <v/>
      </c>
      <c r="O78" s="251" t="str">
        <f t="shared" si="40"/>
        <v/>
      </c>
      <c r="P78" s="256"/>
      <c r="Q78" s="7" t="str">
        <f t="shared" si="31"/>
        <v/>
      </c>
    </row>
    <row r="79" spans="1:17">
      <c r="A79" s="62"/>
      <c r="B79" s="126"/>
      <c r="C79" s="109"/>
      <c r="D79" s="109"/>
      <c r="E79" s="137" t="str">
        <f t="shared" si="32"/>
        <v/>
      </c>
      <c r="F79" s="136" t="str">
        <f t="shared" si="33"/>
        <v/>
      </c>
      <c r="G79" s="127"/>
      <c r="H79" s="129"/>
      <c r="I79" s="128"/>
      <c r="J79" s="8" t="str">
        <f t="shared" si="41"/>
        <v/>
      </c>
      <c r="K79" s="251">
        <f>IF(D79="M",0,IF(AND(C79='Cover Sheet'!$D$30,'DI - Fixed'!D79="C"),'DI - Fixed'!G79,IF(I79=0,0,('DI - Fixed'!G79/'DI - Fixed'!I79))))</f>
        <v>0</v>
      </c>
      <c r="L79" s="10" t="str">
        <f t="shared" si="38"/>
        <v/>
      </c>
      <c r="M79" s="13">
        <f t="shared" si="39"/>
        <v>0.35</v>
      </c>
      <c r="N79" s="10" t="str">
        <f t="shared" si="36"/>
        <v/>
      </c>
      <c r="O79" s="251" t="str">
        <f t="shared" si="40"/>
        <v/>
      </c>
      <c r="P79" s="256"/>
      <c r="Q79" s="7" t="str">
        <f t="shared" si="31"/>
        <v/>
      </c>
    </row>
    <row r="80" spans="1:17">
      <c r="A80" s="62"/>
      <c r="B80" s="126"/>
      <c r="C80" s="109"/>
      <c r="D80" s="109"/>
      <c r="E80" s="137" t="str">
        <f t="shared" si="32"/>
        <v/>
      </c>
      <c r="F80" s="136" t="str">
        <f t="shared" si="33"/>
        <v/>
      </c>
      <c r="G80" s="127"/>
      <c r="H80" s="129"/>
      <c r="I80" s="128"/>
      <c r="J80" s="8" t="str">
        <f t="shared" si="41"/>
        <v/>
      </c>
      <c r="K80" s="251">
        <f>IF(D80="M",0,IF(AND(C80='Cover Sheet'!$D$30,'DI - Fixed'!D80="C"),'DI - Fixed'!G80,IF(I80=0,0,('DI - Fixed'!G80/'DI - Fixed'!I80))))</f>
        <v>0</v>
      </c>
      <c r="L80" s="10" t="str">
        <f t="shared" si="38"/>
        <v/>
      </c>
      <c r="M80" s="13">
        <f t="shared" si="39"/>
        <v>0.35</v>
      </c>
      <c r="N80" s="10" t="str">
        <f t="shared" si="36"/>
        <v/>
      </c>
      <c r="O80" s="251" t="str">
        <f t="shared" si="40"/>
        <v/>
      </c>
      <c r="P80" s="256"/>
      <c r="Q80" s="7" t="str">
        <f t="shared" si="31"/>
        <v/>
      </c>
    </row>
    <row r="81" spans="1:17" ht="13.5" thickBot="1">
      <c r="A81" s="62"/>
      <c r="B81" s="126"/>
      <c r="C81" s="109"/>
      <c r="D81" s="109"/>
      <c r="E81" s="137" t="str">
        <f t="shared" si="32"/>
        <v/>
      </c>
      <c r="F81" s="136" t="str">
        <f t="shared" si="33"/>
        <v/>
      </c>
      <c r="G81" s="127"/>
      <c r="H81" s="129"/>
      <c r="I81" s="128"/>
      <c r="J81" s="8" t="str">
        <f t="shared" si="41"/>
        <v/>
      </c>
      <c r="K81" s="251">
        <f>IF(D81="M",0,IF(AND(C81='Cover Sheet'!$D$30,'DI - Fixed'!D81="C"),'DI - Fixed'!G81,IF(I81=0,0,('DI - Fixed'!G81/'DI - Fixed'!I81))))</f>
        <v>0</v>
      </c>
      <c r="L81" s="10" t="str">
        <f t="shared" si="38"/>
        <v/>
      </c>
      <c r="M81" s="13">
        <f t="shared" si="39"/>
        <v>0.35</v>
      </c>
      <c r="N81" s="10" t="str">
        <f t="shared" si="36"/>
        <v/>
      </c>
      <c r="O81" s="251" t="str">
        <f t="shared" si="40"/>
        <v/>
      </c>
      <c r="P81" s="254">
        <f>SUM(O76:O81)</f>
        <v>0</v>
      </c>
      <c r="Q81" s="7" t="str">
        <f t="shared" ref="Q81:Q89" si="42">IF(D81="c",K81,IF(D81="m",L81,""))</f>
        <v/>
      </c>
    </row>
    <row r="82" spans="1:17">
      <c r="A82" s="59"/>
      <c r="B82" s="168"/>
      <c r="C82" s="153"/>
      <c r="D82" s="153"/>
      <c r="E82" s="137"/>
      <c r="F82" s="136"/>
      <c r="G82" s="169"/>
      <c r="H82" s="170"/>
      <c r="I82" s="171"/>
      <c r="J82" s="8"/>
      <c r="K82" s="11"/>
      <c r="L82" s="11"/>
      <c r="M82" s="14"/>
      <c r="N82" s="11"/>
      <c r="O82" s="247"/>
      <c r="P82" s="247"/>
    </row>
    <row r="83" spans="1:17">
      <c r="A83" s="59" t="s">
        <v>141</v>
      </c>
      <c r="B83" s="7" t="s">
        <v>142</v>
      </c>
      <c r="C83" s="5"/>
      <c r="D83" s="5"/>
      <c r="E83" s="137"/>
      <c r="F83" s="136"/>
      <c r="G83" s="11"/>
      <c r="H83" s="12"/>
      <c r="I83" s="68"/>
      <c r="J83" s="8"/>
      <c r="K83" s="11"/>
      <c r="L83" s="11"/>
      <c r="M83" s="14"/>
      <c r="N83" s="11"/>
      <c r="O83" s="247"/>
      <c r="P83" s="247"/>
    </row>
    <row r="84" spans="1:17">
      <c r="A84" s="62"/>
      <c r="B84" s="126"/>
      <c r="C84" s="109"/>
      <c r="D84" s="109"/>
      <c r="E84" s="137" t="str">
        <f t="shared" ref="E84:E89" si="43">IF(B84="","",IF(AND(B84&lt;&gt;"",C84=""),"&lt;--Currency",IF(D84="M","",IF(D84="C","","&lt;--Input C or M"))))</f>
        <v/>
      </c>
      <c r="F84" s="136" t="str">
        <f t="shared" ref="F84:F89" si="44">IF(AND(D84="c", G84=""),"Cst / Mkt Val.--&gt;",IF(AND(D84="c", H84=""),"Mkt Value--&gt;",IF(AND(D84="m", H84="")," Mkt Value--&gt;","")))</f>
        <v/>
      </c>
      <c r="G84" s="127"/>
      <c r="H84" s="129"/>
      <c r="I84" s="128"/>
      <c r="J84" s="8" t="str">
        <f t="shared" si="41"/>
        <v/>
      </c>
      <c r="K84" s="251">
        <f>IF(D84="M",0,IF(AND(C84='Cover Sheet'!$D$30,'DI - Fixed'!D84="C"),'DI - Fixed'!G84,IF(I84=0,0,('DI - Fixed'!G84/'DI - Fixed'!I84))))</f>
        <v>0</v>
      </c>
      <c r="L84" s="10" t="str">
        <f t="shared" ref="L84:L89" si="45">IF(H84="","",IF(AND(C84&lt;&gt;$D$3,I84=""),"",IF(C84&lt;&gt;$D$3,H84/I84,H84)))</f>
        <v/>
      </c>
      <c r="M84" s="172"/>
      <c r="N84" s="10" t="str">
        <f t="shared" ref="N84:N89" si="46">IF(L84="","",(L84-(L84*M84)))</f>
        <v/>
      </c>
      <c r="O84" s="251" t="str">
        <f t="shared" ref="O84:O89" si="47">IF(D84="","",IF(AND(D84="m",K84&gt;1),"ERROR",IF(AND(K84=0,L84&lt;&gt;""),L84-N84,IF(L84="","",IF(K84=0,L84-N84, IF(N84&gt;=K84,0,K84-N84))))))</f>
        <v/>
      </c>
      <c r="P84" s="255"/>
      <c r="Q84" s="7" t="str">
        <f t="shared" si="42"/>
        <v/>
      </c>
    </row>
    <row r="85" spans="1:17">
      <c r="A85" s="62"/>
      <c r="B85" s="126"/>
      <c r="C85" s="109"/>
      <c r="D85" s="109"/>
      <c r="E85" s="137" t="str">
        <f t="shared" si="43"/>
        <v/>
      </c>
      <c r="F85" s="136" t="str">
        <f t="shared" si="44"/>
        <v/>
      </c>
      <c r="G85" s="127"/>
      <c r="H85" s="129"/>
      <c r="I85" s="128"/>
      <c r="J85" s="8" t="str">
        <f t="shared" si="41"/>
        <v/>
      </c>
      <c r="K85" s="251">
        <f>IF(D85="M",0,IF(AND(C85='Cover Sheet'!$D$30,'DI - Fixed'!D85="C"),'DI - Fixed'!G85,IF(I85=0,0,('DI - Fixed'!G85/'DI - Fixed'!I85))))</f>
        <v>0</v>
      </c>
      <c r="L85" s="10" t="str">
        <f t="shared" si="45"/>
        <v/>
      </c>
      <c r="M85" s="172"/>
      <c r="N85" s="10" t="str">
        <f t="shared" si="46"/>
        <v/>
      </c>
      <c r="O85" s="251" t="str">
        <f t="shared" si="47"/>
        <v/>
      </c>
      <c r="P85" s="256"/>
      <c r="Q85" s="7" t="str">
        <f t="shared" si="42"/>
        <v/>
      </c>
    </row>
    <row r="86" spans="1:17">
      <c r="A86" s="62"/>
      <c r="B86" s="126"/>
      <c r="C86" s="109"/>
      <c r="D86" s="109"/>
      <c r="E86" s="137" t="str">
        <f t="shared" si="43"/>
        <v/>
      </c>
      <c r="F86" s="136" t="str">
        <f t="shared" si="44"/>
        <v/>
      </c>
      <c r="G86" s="127"/>
      <c r="H86" s="129"/>
      <c r="I86" s="128"/>
      <c r="J86" s="8" t="str">
        <f t="shared" si="41"/>
        <v/>
      </c>
      <c r="K86" s="251">
        <f>IF(D86="M",0,IF(AND(C86='Cover Sheet'!$D$30,'DI - Fixed'!D86="C"),'DI - Fixed'!G86,IF(I86=0,0,('DI - Fixed'!G86/'DI - Fixed'!I86))))</f>
        <v>0</v>
      </c>
      <c r="L86" s="10" t="str">
        <f t="shared" si="45"/>
        <v/>
      </c>
      <c r="M86" s="172"/>
      <c r="N86" s="10" t="str">
        <f t="shared" si="46"/>
        <v/>
      </c>
      <c r="O86" s="251" t="str">
        <f t="shared" si="47"/>
        <v/>
      </c>
      <c r="P86" s="256"/>
      <c r="Q86" s="7" t="str">
        <f t="shared" si="42"/>
        <v/>
      </c>
    </row>
    <row r="87" spans="1:17">
      <c r="A87" s="62"/>
      <c r="B87" s="126"/>
      <c r="C87" s="109"/>
      <c r="D87" s="109"/>
      <c r="E87" s="137" t="str">
        <f t="shared" si="43"/>
        <v/>
      </c>
      <c r="F87" s="136" t="str">
        <f t="shared" si="44"/>
        <v/>
      </c>
      <c r="G87" s="127"/>
      <c r="H87" s="129"/>
      <c r="I87" s="128"/>
      <c r="J87" s="8" t="str">
        <f t="shared" si="41"/>
        <v/>
      </c>
      <c r="K87" s="251">
        <f>IF(D87="M",0,IF(AND(C87='Cover Sheet'!$D$30,'DI - Fixed'!D87="C"),'DI - Fixed'!G87,IF(I87=0,0,('DI - Fixed'!G87/'DI - Fixed'!I87))))</f>
        <v>0</v>
      </c>
      <c r="L87" s="10" t="str">
        <f t="shared" si="45"/>
        <v/>
      </c>
      <c r="M87" s="172"/>
      <c r="N87" s="10" t="str">
        <f t="shared" si="46"/>
        <v/>
      </c>
      <c r="O87" s="251" t="str">
        <f t="shared" si="47"/>
        <v/>
      </c>
      <c r="P87" s="256"/>
      <c r="Q87" s="7" t="str">
        <f t="shared" si="42"/>
        <v/>
      </c>
    </row>
    <row r="88" spans="1:17">
      <c r="A88" s="62"/>
      <c r="B88" s="126"/>
      <c r="C88" s="109"/>
      <c r="D88" s="109"/>
      <c r="E88" s="137" t="str">
        <f t="shared" si="43"/>
        <v/>
      </c>
      <c r="F88" s="136" t="str">
        <f t="shared" si="44"/>
        <v/>
      </c>
      <c r="G88" s="127"/>
      <c r="H88" s="129"/>
      <c r="I88" s="128"/>
      <c r="J88" s="8" t="str">
        <f t="shared" si="41"/>
        <v/>
      </c>
      <c r="K88" s="251">
        <f>IF(D88="M",0,IF(AND(C88='Cover Sheet'!$D$30,'DI - Fixed'!D88="C"),'DI - Fixed'!G88,IF(I88=0,0,('DI - Fixed'!G88/'DI - Fixed'!I88))))</f>
        <v>0</v>
      </c>
      <c r="L88" s="10" t="str">
        <f t="shared" si="45"/>
        <v/>
      </c>
      <c r="M88" s="172"/>
      <c r="N88" s="10" t="str">
        <f t="shared" si="46"/>
        <v/>
      </c>
      <c r="O88" s="251" t="str">
        <f t="shared" si="47"/>
        <v/>
      </c>
      <c r="P88" s="256"/>
      <c r="Q88" s="7" t="str">
        <f t="shared" si="42"/>
        <v/>
      </c>
    </row>
    <row r="89" spans="1:17" ht="13.5" thickBot="1">
      <c r="A89" s="62"/>
      <c r="B89" s="126"/>
      <c r="C89" s="109"/>
      <c r="D89" s="109"/>
      <c r="E89" s="137" t="str">
        <f t="shared" si="43"/>
        <v/>
      </c>
      <c r="F89" s="136" t="str">
        <f t="shared" si="44"/>
        <v/>
      </c>
      <c r="G89" s="127"/>
      <c r="H89" s="129"/>
      <c r="I89" s="128"/>
      <c r="J89" s="8" t="str">
        <f t="shared" si="41"/>
        <v/>
      </c>
      <c r="K89" s="251">
        <f>IF(D89="M",0,IF(AND(C89='Cover Sheet'!$D$30,'DI - Fixed'!D89="C"),'DI - Fixed'!G89,IF(I89=0,0,('DI - Fixed'!G89/'DI - Fixed'!I89))))</f>
        <v>0</v>
      </c>
      <c r="L89" s="10" t="str">
        <f t="shared" si="45"/>
        <v/>
      </c>
      <c r="M89" s="172"/>
      <c r="N89" s="10" t="str">
        <f t="shared" si="46"/>
        <v/>
      </c>
      <c r="O89" s="251" t="str">
        <f t="shared" si="47"/>
        <v/>
      </c>
      <c r="P89" s="254">
        <f>SUM(O84:O89)</f>
        <v>0</v>
      </c>
      <c r="Q89" s="7" t="str">
        <f t="shared" si="42"/>
        <v/>
      </c>
    </row>
    <row r="90" spans="1:17">
      <c r="A90" s="59"/>
      <c r="B90" s="168"/>
      <c r="C90" s="153"/>
      <c r="D90" s="153"/>
      <c r="E90" s="137"/>
      <c r="F90" s="136"/>
      <c r="G90" s="169"/>
      <c r="H90" s="170"/>
      <c r="I90" s="171"/>
      <c r="J90" s="8"/>
      <c r="K90" s="11"/>
      <c r="L90" s="11"/>
      <c r="M90" s="14"/>
      <c r="N90" s="11"/>
      <c r="O90" s="247"/>
      <c r="P90" s="247"/>
    </row>
    <row r="91" spans="1:17">
      <c r="A91" s="59" t="s">
        <v>260</v>
      </c>
      <c r="B91" s="38" t="s">
        <v>181</v>
      </c>
      <c r="C91" s="5"/>
      <c r="D91" s="5"/>
      <c r="E91" s="137"/>
      <c r="F91" s="136"/>
      <c r="G91" s="11"/>
      <c r="H91" s="12"/>
      <c r="I91" s="68"/>
      <c r="J91" s="8"/>
      <c r="K91" s="11"/>
      <c r="L91" s="11"/>
      <c r="M91" s="14"/>
      <c r="N91" s="11"/>
      <c r="O91" s="247"/>
      <c r="P91" s="247"/>
    </row>
    <row r="92" spans="1:17">
      <c r="A92" s="62"/>
      <c r="B92" s="126"/>
      <c r="C92" s="109"/>
      <c r="D92" s="109"/>
      <c r="E92" s="137" t="str">
        <f t="shared" ref="E92:E97" si="48">IF(B92="","",IF(AND(B92&lt;&gt;"",C92=""),"&lt;--Currency",IF(D92="M","",IF(D92="C","","&lt;--Input C or M"))))</f>
        <v/>
      </c>
      <c r="F92" s="136" t="str">
        <f t="shared" ref="F92:F97" si="49">IF(AND(D92="c", G92=""),"Cst / Mkt Val.--&gt;",IF(AND(D92="c", H92=""),"Mkt Value--&gt;",IF(AND(D92="m", H92="")," Mkt Value--&gt;","")))</f>
        <v/>
      </c>
      <c r="G92" s="127"/>
      <c r="H92" s="129"/>
      <c r="I92" s="128"/>
      <c r="J92" s="8" t="str">
        <f t="shared" si="41"/>
        <v/>
      </c>
      <c r="K92" s="251">
        <f>IF(D92="M",0,IF(AND(C92='Cover Sheet'!$D$30,'DI - Fixed'!D92="C"),'DI - Fixed'!G92,IF(I92=0,0,('DI - Fixed'!G92/'DI - Fixed'!I92))))</f>
        <v>0</v>
      </c>
      <c r="L92" s="10" t="str">
        <f t="shared" ref="L92:L97" si="50">IF(H92="","",IF(AND(C92&lt;&gt;$D$3,I92=""),"",IF(C92&lt;&gt;$D$3,H92/I92,H92)))</f>
        <v/>
      </c>
      <c r="M92" s="13">
        <f t="shared" ref="M92:M97" si="51">IF(C92=$D$3,1,1)</f>
        <v>1</v>
      </c>
      <c r="N92" s="10" t="str">
        <f t="shared" ref="N92:N97" si="52">IF(L92="","",(L92-(L92*M92)))</f>
        <v/>
      </c>
      <c r="O92" s="251" t="str">
        <f t="shared" ref="O92:O97" si="53">IF(D92="","",IF(AND(D92="m",K92&gt;1),"ERROR",IF(AND(K92=0,L92&lt;&gt;""),L92-N92,IF(L92="","",IF(K92=0,L92-N92, IF(N92&gt;=K92,0,K92-N92))))))</f>
        <v/>
      </c>
      <c r="P92" s="255"/>
      <c r="Q92" s="7" t="str">
        <f t="shared" ref="Q92:Q97" si="54">IF(D92="c",K92,IF(D92="m",L92,""))</f>
        <v/>
      </c>
    </row>
    <row r="93" spans="1:17">
      <c r="A93" s="62"/>
      <c r="B93" s="126"/>
      <c r="C93" s="109"/>
      <c r="D93" s="109"/>
      <c r="E93" s="137" t="str">
        <f t="shared" si="48"/>
        <v/>
      </c>
      <c r="F93" s="136" t="str">
        <f t="shared" si="49"/>
        <v/>
      </c>
      <c r="G93" s="127"/>
      <c r="H93" s="129"/>
      <c r="I93" s="128"/>
      <c r="J93" s="8" t="str">
        <f t="shared" si="41"/>
        <v/>
      </c>
      <c r="K93" s="251">
        <f>IF(D93="M",0,IF(AND(C93='Cover Sheet'!$D$30,'DI - Fixed'!D93="C"),'DI - Fixed'!G93,IF(I93=0,0,('DI - Fixed'!G93/'DI - Fixed'!I93))))</f>
        <v>0</v>
      </c>
      <c r="L93" s="10" t="str">
        <f t="shared" si="50"/>
        <v/>
      </c>
      <c r="M93" s="13">
        <f t="shared" si="51"/>
        <v>1</v>
      </c>
      <c r="N93" s="10" t="str">
        <f t="shared" si="52"/>
        <v/>
      </c>
      <c r="O93" s="251" t="str">
        <f t="shared" si="53"/>
        <v/>
      </c>
      <c r="P93" s="256"/>
      <c r="Q93" s="7" t="str">
        <f t="shared" si="54"/>
        <v/>
      </c>
    </row>
    <row r="94" spans="1:17">
      <c r="A94" s="62"/>
      <c r="B94" s="126"/>
      <c r="C94" s="109"/>
      <c r="D94" s="109"/>
      <c r="E94" s="137" t="str">
        <f t="shared" si="48"/>
        <v/>
      </c>
      <c r="F94" s="136" t="str">
        <f t="shared" si="49"/>
        <v/>
      </c>
      <c r="G94" s="127"/>
      <c r="H94" s="129"/>
      <c r="I94" s="128"/>
      <c r="J94" s="8" t="str">
        <f t="shared" si="41"/>
        <v/>
      </c>
      <c r="K94" s="251">
        <f>IF(D94="M",0,IF(AND(C94='Cover Sheet'!$D$30,'DI - Fixed'!D94="C"),'DI - Fixed'!G94,IF(I94=0,0,('DI - Fixed'!G94/'DI - Fixed'!I94))))</f>
        <v>0</v>
      </c>
      <c r="L94" s="10" t="str">
        <f t="shared" si="50"/>
        <v/>
      </c>
      <c r="M94" s="13">
        <f t="shared" si="51"/>
        <v>1</v>
      </c>
      <c r="N94" s="10" t="str">
        <f t="shared" si="52"/>
        <v/>
      </c>
      <c r="O94" s="251" t="str">
        <f t="shared" si="53"/>
        <v/>
      </c>
      <c r="P94" s="256"/>
      <c r="Q94" s="7" t="str">
        <f t="shared" si="54"/>
        <v/>
      </c>
    </row>
    <row r="95" spans="1:17">
      <c r="A95" s="62"/>
      <c r="B95" s="126"/>
      <c r="C95" s="109"/>
      <c r="D95" s="109"/>
      <c r="E95" s="137" t="str">
        <f t="shared" si="48"/>
        <v/>
      </c>
      <c r="F95" s="136" t="str">
        <f t="shared" si="49"/>
        <v/>
      </c>
      <c r="G95" s="127"/>
      <c r="H95" s="129"/>
      <c r="I95" s="128"/>
      <c r="J95" s="8" t="str">
        <f t="shared" si="41"/>
        <v/>
      </c>
      <c r="K95" s="251">
        <f>IF(D95="M",0,IF(AND(C95='Cover Sheet'!$D$30,'DI - Fixed'!D95="C"),'DI - Fixed'!G95,IF(I95=0,0,('DI - Fixed'!G95/'DI - Fixed'!I95))))</f>
        <v>0</v>
      </c>
      <c r="L95" s="10" t="str">
        <f t="shared" si="50"/>
        <v/>
      </c>
      <c r="M95" s="13">
        <f t="shared" si="51"/>
        <v>1</v>
      </c>
      <c r="N95" s="10" t="str">
        <f t="shared" si="52"/>
        <v/>
      </c>
      <c r="O95" s="251" t="str">
        <f t="shared" si="53"/>
        <v/>
      </c>
      <c r="P95" s="256"/>
      <c r="Q95" s="7" t="str">
        <f t="shared" si="54"/>
        <v/>
      </c>
    </row>
    <row r="96" spans="1:17">
      <c r="A96" s="62"/>
      <c r="B96" s="126"/>
      <c r="C96" s="109"/>
      <c r="D96" s="109"/>
      <c r="E96" s="137" t="str">
        <f t="shared" si="48"/>
        <v/>
      </c>
      <c r="F96" s="136" t="str">
        <f t="shared" si="49"/>
        <v/>
      </c>
      <c r="G96" s="127"/>
      <c r="H96" s="129"/>
      <c r="I96" s="128"/>
      <c r="J96" s="8" t="str">
        <f t="shared" si="41"/>
        <v/>
      </c>
      <c r="K96" s="251">
        <f>IF(D96="M",0,IF(AND(C96='Cover Sheet'!$D$30,'DI - Fixed'!D96="C"),'DI - Fixed'!G96,IF(I96=0,0,('DI - Fixed'!G96/'DI - Fixed'!I96))))</f>
        <v>0</v>
      </c>
      <c r="L96" s="10" t="str">
        <f t="shared" si="50"/>
        <v/>
      </c>
      <c r="M96" s="13">
        <f t="shared" si="51"/>
        <v>1</v>
      </c>
      <c r="N96" s="10" t="str">
        <f t="shared" si="52"/>
        <v/>
      </c>
      <c r="O96" s="251" t="str">
        <f t="shared" si="53"/>
        <v/>
      </c>
      <c r="P96" s="256"/>
      <c r="Q96" s="7" t="str">
        <f t="shared" si="54"/>
        <v/>
      </c>
    </row>
    <row r="97" spans="1:17" ht="13.5" thickBot="1">
      <c r="A97" s="62"/>
      <c r="B97" s="126"/>
      <c r="C97" s="109"/>
      <c r="D97" s="109"/>
      <c r="E97" s="137" t="str">
        <f t="shared" si="48"/>
        <v/>
      </c>
      <c r="F97" s="136" t="str">
        <f t="shared" si="49"/>
        <v/>
      </c>
      <c r="G97" s="127"/>
      <c r="H97" s="129"/>
      <c r="I97" s="128"/>
      <c r="J97" s="8" t="str">
        <f t="shared" si="41"/>
        <v/>
      </c>
      <c r="K97" s="251">
        <f>IF(D97="M",0,IF(AND(C97='Cover Sheet'!$D$30,'DI - Fixed'!D97="C"),'DI - Fixed'!G97,IF(I97=0,0,('DI - Fixed'!G97/'DI - Fixed'!I97))))</f>
        <v>0</v>
      </c>
      <c r="L97" s="10" t="str">
        <f t="shared" si="50"/>
        <v/>
      </c>
      <c r="M97" s="13">
        <f t="shared" si="51"/>
        <v>1</v>
      </c>
      <c r="N97" s="10" t="str">
        <f t="shared" si="52"/>
        <v/>
      </c>
      <c r="O97" s="251" t="str">
        <f t="shared" si="53"/>
        <v/>
      </c>
      <c r="P97" s="254">
        <f>SUM(O92:O97)</f>
        <v>0</v>
      </c>
      <c r="Q97" s="7" t="str">
        <f t="shared" si="54"/>
        <v/>
      </c>
    </row>
    <row r="98" spans="1:17">
      <c r="A98" s="59"/>
      <c r="B98" s="168"/>
      <c r="C98" s="153"/>
      <c r="D98" s="153"/>
      <c r="E98" s="137"/>
      <c r="F98" s="136"/>
      <c r="G98" s="169"/>
      <c r="H98" s="170"/>
      <c r="I98" s="171"/>
      <c r="J98" s="8"/>
      <c r="K98" s="11"/>
      <c r="L98" s="11"/>
      <c r="M98" s="14"/>
      <c r="N98" s="11"/>
      <c r="O98" s="247"/>
      <c r="P98" s="247"/>
    </row>
    <row r="99" spans="1:17" ht="14.25" thickBot="1">
      <c r="A99" s="62"/>
      <c r="B99" s="64"/>
      <c r="C99" s="15"/>
      <c r="D99" s="15"/>
      <c r="E99" s="15"/>
      <c r="F99" s="15"/>
      <c r="G99" s="15"/>
      <c r="H99" s="64"/>
      <c r="I99" s="64"/>
      <c r="J99" s="64"/>
      <c r="K99" s="15"/>
      <c r="L99" s="15"/>
      <c r="M99" s="16"/>
      <c r="N99" s="16"/>
      <c r="O99" s="257"/>
      <c r="P99" s="258">
        <f>SUM(P13:P98)</f>
        <v>0</v>
      </c>
      <c r="Q99" s="149">
        <f>SUM(Q13:Q98)</f>
        <v>0</v>
      </c>
    </row>
    <row r="100" spans="1:17" ht="13.5" thickTop="1">
      <c r="A100" s="62"/>
      <c r="B100" s="69" t="s">
        <v>143</v>
      </c>
      <c r="C100" s="15"/>
      <c r="D100" s="15"/>
      <c r="E100" s="15"/>
      <c r="F100" s="15"/>
      <c r="G100" s="15"/>
      <c r="H100" s="64"/>
      <c r="I100" s="64"/>
      <c r="J100" s="64"/>
      <c r="K100" s="15"/>
      <c r="L100" s="15"/>
      <c r="M100" s="15"/>
      <c r="N100" s="15"/>
      <c r="O100" s="15"/>
      <c r="P100" s="15"/>
    </row>
    <row r="101" spans="1:17">
      <c r="A101" s="62"/>
      <c r="B101" s="93"/>
      <c r="C101" s="130"/>
      <c r="D101" s="130"/>
      <c r="E101" s="130"/>
      <c r="F101" s="130"/>
      <c r="G101" s="130"/>
      <c r="H101" s="94"/>
      <c r="I101" s="94"/>
      <c r="J101" s="94"/>
      <c r="K101" s="130"/>
      <c r="L101" s="130"/>
      <c r="M101" s="130"/>
      <c r="N101" s="130"/>
      <c r="O101" s="130"/>
      <c r="P101" s="131"/>
    </row>
    <row r="102" spans="1:17">
      <c r="A102" s="62"/>
      <c r="B102" s="90"/>
      <c r="C102" s="132"/>
      <c r="D102" s="132"/>
      <c r="E102" s="132"/>
      <c r="F102" s="132"/>
      <c r="G102" s="132"/>
      <c r="H102" s="91"/>
      <c r="I102" s="91"/>
      <c r="J102" s="91"/>
      <c r="K102" s="132"/>
      <c r="L102" s="132"/>
      <c r="M102" s="132"/>
      <c r="N102" s="132"/>
      <c r="O102" s="132"/>
      <c r="P102" s="133"/>
    </row>
    <row r="103" spans="1:17">
      <c r="A103" s="62"/>
      <c r="B103" s="90"/>
      <c r="C103" s="132"/>
      <c r="D103" s="132"/>
      <c r="E103" s="132"/>
      <c r="F103" s="132"/>
      <c r="G103" s="132"/>
      <c r="H103" s="91"/>
      <c r="I103" s="91"/>
      <c r="J103" s="91"/>
      <c r="K103" s="132"/>
      <c r="L103" s="132"/>
      <c r="M103" s="132"/>
      <c r="N103" s="132"/>
      <c r="O103" s="132"/>
      <c r="P103" s="133"/>
    </row>
    <row r="104" spans="1:17">
      <c r="A104" s="62"/>
      <c r="B104" s="90"/>
      <c r="C104" s="132"/>
      <c r="D104" s="132"/>
      <c r="E104" s="132"/>
      <c r="F104" s="132"/>
      <c r="G104" s="132"/>
      <c r="H104" s="91"/>
      <c r="I104" s="91"/>
      <c r="J104" s="91"/>
      <c r="K104" s="132"/>
      <c r="L104" s="132"/>
      <c r="M104" s="132"/>
      <c r="N104" s="132"/>
      <c r="O104" s="132"/>
      <c r="P104" s="133"/>
    </row>
    <row r="105" spans="1:17">
      <c r="A105" s="62"/>
      <c r="B105" s="90"/>
      <c r="C105" s="132"/>
      <c r="D105" s="132"/>
      <c r="E105" s="132"/>
      <c r="F105" s="132"/>
      <c r="G105" s="132"/>
      <c r="H105" s="91"/>
      <c r="I105" s="91"/>
      <c r="J105" s="91"/>
      <c r="K105" s="132"/>
      <c r="L105" s="132"/>
      <c r="M105" s="132"/>
      <c r="N105" s="132"/>
      <c r="O105" s="132"/>
      <c r="P105" s="133"/>
    </row>
    <row r="106" spans="1:17">
      <c r="A106" s="62"/>
      <c r="B106" s="182" t="s">
        <v>200</v>
      </c>
      <c r="C106" s="8" t="str">
        <f>IF(Q99=0,"",IF(OR(Q99&gt;'Sheet 2'!H10+10,Q99&lt;'Sheet 2'!H10-10),"Check","Ok"))</f>
        <v/>
      </c>
      <c r="D106" s="15"/>
      <c r="E106" s="15"/>
      <c r="F106" s="15"/>
      <c r="G106" s="15"/>
      <c r="H106" s="64"/>
      <c r="I106" s="64"/>
      <c r="J106" s="64"/>
      <c r="K106" s="15"/>
      <c r="L106" s="15"/>
      <c r="M106" s="15"/>
      <c r="N106" s="15"/>
      <c r="O106" s="15"/>
      <c r="P106" s="15"/>
    </row>
    <row r="107" spans="1:17">
      <c r="A107" s="62"/>
      <c r="B107" s="64"/>
      <c r="C107" s="15"/>
      <c r="D107" s="15"/>
      <c r="E107" s="15"/>
      <c r="F107" s="15"/>
      <c r="G107" s="15"/>
      <c r="H107" s="64"/>
      <c r="I107" s="64"/>
      <c r="J107" s="64"/>
      <c r="K107" s="15"/>
      <c r="L107" s="15"/>
      <c r="M107" s="15"/>
      <c r="N107" s="15"/>
      <c r="O107" s="15"/>
      <c r="P107" s="15"/>
    </row>
    <row r="108" spans="1:17" hidden="1">
      <c r="A108" s="62"/>
      <c r="B108" s="64"/>
      <c r="C108" s="15"/>
      <c r="D108" s="15"/>
      <c r="E108" s="15"/>
      <c r="F108" s="15"/>
      <c r="G108" s="15"/>
      <c r="H108" s="64"/>
      <c r="I108" s="64"/>
      <c r="J108" s="64"/>
      <c r="K108" s="15"/>
      <c r="L108" s="15"/>
      <c r="M108" s="15"/>
      <c r="N108" s="15"/>
      <c r="O108" s="15"/>
      <c r="P108" s="15"/>
    </row>
    <row r="109" spans="1:17" hidden="1">
      <c r="A109" s="62"/>
      <c r="B109" s="64"/>
      <c r="C109" s="15"/>
      <c r="D109" s="15"/>
      <c r="E109" s="15"/>
      <c r="F109" s="15"/>
      <c r="G109" s="15"/>
      <c r="H109" s="64"/>
      <c r="I109" s="64"/>
      <c r="J109" s="64"/>
      <c r="K109" s="15"/>
      <c r="L109" s="15"/>
      <c r="M109" s="15"/>
      <c r="N109" s="15"/>
      <c r="O109" s="15"/>
      <c r="P109" s="15"/>
    </row>
    <row r="110" spans="1:17" hidden="1">
      <c r="A110" s="62"/>
      <c r="B110" s="64"/>
      <c r="C110" s="15"/>
      <c r="D110" s="15"/>
      <c r="E110" s="15"/>
      <c r="F110" s="15"/>
      <c r="G110" s="15"/>
      <c r="H110" s="64"/>
      <c r="I110" s="64"/>
      <c r="J110" s="64"/>
      <c r="K110" s="15"/>
      <c r="L110" s="15"/>
      <c r="M110" s="15"/>
      <c r="N110" s="15"/>
      <c r="O110" s="15"/>
      <c r="P110" s="15"/>
    </row>
    <row r="111" spans="1:17" hidden="1">
      <c r="A111" s="62"/>
      <c r="B111" s="64"/>
      <c r="C111" s="15"/>
      <c r="D111" s="15"/>
      <c r="E111" s="15"/>
      <c r="F111" s="15"/>
      <c r="G111" s="15"/>
      <c r="H111" s="64"/>
      <c r="I111" s="64"/>
      <c r="J111" s="64"/>
      <c r="K111" s="15"/>
      <c r="L111" s="15"/>
      <c r="M111" s="15"/>
      <c r="N111" s="15"/>
      <c r="O111" s="15"/>
      <c r="P111" s="15"/>
    </row>
    <row r="112" spans="1:17" hidden="1"/>
    <row r="113" hidden="1"/>
    <row r="114" hidden="1"/>
    <row r="115" hidden="1"/>
    <row r="116" hidden="1"/>
    <row r="117" hidden="1"/>
    <row r="118" hidden="1"/>
    <row r="119" hidden="1"/>
    <row r="120" hidden="1"/>
  </sheetData>
  <sheetProtection password="C9D2" sheet="1" objects="1" scenarios="1"/>
  <phoneticPr fontId="15" type="noConversion"/>
  <dataValidations count="2">
    <dataValidation type="list" allowBlank="1" showInputMessage="1" showErrorMessage="1" sqref="C92:C97 C23:C28 C31:C36 C39:C44 C49:C54 C60:C65 C68:C73 C76:C81 C84:C89 C13:C18">
      <formula1>$T$12:$T$23</formula1>
    </dataValidation>
    <dataValidation type="list" allowBlank="1" showInputMessage="1" showErrorMessage="1" sqref="D92:D97 D23:D28 D31:D36 D39:D44 D49:D54 D60:D65 D68:D73 D76:D81 D84:D89 D13:D18">
      <formula1>$U$12:$U$13</formula1>
    </dataValidation>
  </dataValidations>
  <printOptions horizontalCentered="1"/>
  <pageMargins left="0.21" right="0.16" top="0.52" bottom="0.62" header="0.33" footer="0.37"/>
  <pageSetup paperSize="9" scale="66" firstPageNumber="9" fitToHeight="2" orientation="landscape" useFirstPageNumber="1" horizontalDpi="4294967292" r:id="rId1"/>
  <headerFooter alignWithMargins="0">
    <oddFooter>&amp;LAppendix 2&amp;C&amp;P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Sheet</vt:lpstr>
      <vt:lpstr>Sheet 1</vt:lpstr>
      <vt:lpstr>Sheet 2</vt:lpstr>
      <vt:lpstr>Sheet 3</vt:lpstr>
      <vt:lpstr>Sheet 4</vt:lpstr>
      <vt:lpstr>Sheet 5</vt:lpstr>
      <vt:lpstr>Sheet 6</vt:lpstr>
      <vt:lpstr>Sheet 7</vt:lpstr>
      <vt:lpstr>DI - Fixed</vt:lpstr>
      <vt:lpstr>DI - Current</vt:lpstr>
      <vt:lpstr>'Cover Sheet'!Print_Area</vt:lpstr>
      <vt:lpstr>'DI - Current'!Print_Area</vt:lpstr>
      <vt:lpstr>'DI - Fixed'!Print_Area</vt:lpstr>
      <vt:lpstr>'Sheet 1'!Print_Area</vt:lpstr>
      <vt:lpstr>'Sheet 2'!Print_Area</vt:lpstr>
      <vt:lpstr>'Sheet 3'!Print_Area</vt:lpstr>
      <vt:lpstr>'Sheet 4'!Print_Area</vt:lpstr>
      <vt:lpstr>'Sheet 5'!Print_Area</vt:lpstr>
      <vt:lpstr>'Sheet 6'!Print_Area</vt:lpstr>
      <vt:lpstr>'Sheet 7'!Print_Area</vt:lpstr>
    </vt:vector>
  </TitlesOfParts>
  <Company>Malta Financial Services Authority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Farrugia</dc:creator>
  <cp:lastModifiedBy>farrk001</cp:lastModifiedBy>
  <cp:lastPrinted>2003-11-21T13:31:23Z</cp:lastPrinted>
  <dcterms:created xsi:type="dcterms:W3CDTF">1999-02-23T13:36:19Z</dcterms:created>
  <dcterms:modified xsi:type="dcterms:W3CDTF">2010-06-02T12:06:27Z</dcterms:modified>
</cp:coreProperties>
</file>